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0" windowWidth="15480" windowHeight="10665"/>
  </bookViews>
  <sheets>
    <sheet name="Comparative Tariffs" sheetId="1" r:id="rId1"/>
  </sheets>
  <externalReferences>
    <externalReference r:id="rId2"/>
  </externalReferences>
  <definedNames>
    <definedName name="PredDLR">[1]Parameters!$C$45</definedName>
    <definedName name="PredOHR">[1]Parameters!$C$38</definedName>
    <definedName name="_xlnm.Print_Area" localSheetId="0">'Comparative Tariffs'!$A$1:$V$175</definedName>
    <definedName name="_xlnm.Print_Titles" localSheetId="0">'Comparative Tariffs'!$A:$E,'Comparative Tariffs'!$1:$7</definedName>
    <definedName name="VAT">[1]Parameters!$C$20</definedName>
  </definedNames>
  <calcPr calcId="144525"/>
</workbook>
</file>

<file path=xl/calcChain.xml><?xml version="1.0" encoding="utf-8"?>
<calcChain xmlns="http://schemas.openxmlformats.org/spreadsheetml/2006/main">
  <c r="L31" i="1" l="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30" i="1"/>
  <c r="K12" i="1"/>
  <c r="M12" i="1"/>
  <c r="K13" i="1"/>
  <c r="M13" i="1"/>
  <c r="K14" i="1"/>
  <c r="M14" i="1"/>
  <c r="K15" i="1"/>
  <c r="M15" i="1"/>
  <c r="K16" i="1"/>
  <c r="M16" i="1"/>
  <c r="K17" i="1"/>
  <c r="M17" i="1"/>
  <c r="K18" i="1"/>
  <c r="M18" i="1"/>
  <c r="K20" i="1"/>
  <c r="M20" i="1"/>
  <c r="K21" i="1"/>
  <c r="M21" i="1"/>
  <c r="K22" i="1"/>
  <c r="M22" i="1"/>
  <c r="K23" i="1"/>
  <c r="M23" i="1"/>
  <c r="K24" i="1"/>
  <c r="M24" i="1"/>
  <c r="K25" i="1"/>
  <c r="M25" i="1"/>
  <c r="K26" i="1"/>
  <c r="M26" i="1"/>
  <c r="M11" i="1"/>
  <c r="K11" i="1"/>
  <c r="O25" i="1" l="1"/>
  <c r="O24" i="1"/>
  <c r="O23" i="1"/>
  <c r="O22" i="1"/>
  <c r="O21" i="1"/>
  <c r="H31" i="1" l="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30" i="1"/>
  <c r="H12" i="1"/>
  <c r="H13" i="1"/>
  <c r="H14" i="1"/>
  <c r="H15" i="1"/>
  <c r="H16" i="1"/>
  <c r="H17" i="1"/>
  <c r="H18" i="1"/>
  <c r="H19" i="1"/>
  <c r="H20" i="1"/>
  <c r="H21" i="1"/>
  <c r="H22" i="1"/>
  <c r="H23" i="1"/>
  <c r="H24" i="1"/>
  <c r="H25" i="1"/>
  <c r="H26" i="1"/>
  <c r="H11" i="1"/>
  <c r="N12" i="1"/>
  <c r="N13" i="1"/>
  <c r="N14" i="1"/>
  <c r="N15" i="1"/>
  <c r="N16" i="1"/>
  <c r="N17" i="1"/>
  <c r="N18" i="1"/>
  <c r="N19" i="1"/>
  <c r="N20" i="1"/>
  <c r="N21" i="1"/>
  <c r="N22" i="1"/>
  <c r="N23" i="1"/>
  <c r="N24" i="1"/>
  <c r="N25" i="1"/>
  <c r="N26" i="1"/>
  <c r="N11" i="1"/>
  <c r="N37" i="1"/>
  <c r="N36" i="1"/>
  <c r="N35" i="1"/>
  <c r="N34" i="1"/>
  <c r="N33" i="1"/>
  <c r="N32" i="1"/>
  <c r="N31"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30" i="1"/>
  <c r="V26" i="1" l="1"/>
  <c r="U26" i="1"/>
  <c r="V18" i="1"/>
  <c r="U18" i="1"/>
  <c r="U25" i="1"/>
  <c r="V25" i="1"/>
  <c r="U17" i="1"/>
  <c r="V17" i="1"/>
  <c r="U19" i="1"/>
  <c r="V19" i="1"/>
  <c r="U24" i="1"/>
  <c r="V24" i="1"/>
  <c r="V23" i="1"/>
  <c r="U23" i="1"/>
  <c r="U22" i="1"/>
  <c r="V22" i="1"/>
  <c r="U16" i="1"/>
  <c r="V16" i="1"/>
  <c r="V21" i="1"/>
  <c r="U21" i="1"/>
  <c r="U20" i="1"/>
  <c r="V20" i="1"/>
  <c r="U31" i="1"/>
  <c r="V31" i="1"/>
  <c r="U32" i="1"/>
  <c r="V32" i="1"/>
  <c r="U33" i="1"/>
  <c r="V33" i="1"/>
  <c r="U34" i="1"/>
  <c r="V34" i="1"/>
  <c r="U35" i="1"/>
  <c r="V35" i="1"/>
  <c r="U36" i="1"/>
  <c r="V36" i="1"/>
  <c r="U37" i="1"/>
  <c r="V37" i="1"/>
  <c r="U38" i="1"/>
  <c r="V38" i="1"/>
  <c r="U39" i="1"/>
  <c r="V39" i="1"/>
  <c r="U40" i="1"/>
  <c r="V40" i="1"/>
  <c r="U41" i="1"/>
  <c r="V41" i="1"/>
  <c r="U42" i="1"/>
  <c r="V42" i="1"/>
  <c r="U43" i="1"/>
  <c r="V43" i="1"/>
  <c r="U44" i="1"/>
  <c r="V44" i="1"/>
  <c r="U45" i="1"/>
  <c r="V45" i="1"/>
  <c r="U46" i="1"/>
  <c r="V46" i="1"/>
  <c r="U47" i="1"/>
  <c r="V47" i="1"/>
  <c r="U48" i="1"/>
  <c r="V48" i="1"/>
  <c r="U49" i="1"/>
  <c r="V49" i="1"/>
  <c r="U50" i="1"/>
  <c r="V50" i="1"/>
  <c r="U51" i="1"/>
  <c r="V51" i="1"/>
  <c r="U52" i="1"/>
  <c r="V52" i="1"/>
  <c r="U53" i="1"/>
  <c r="V53" i="1"/>
  <c r="U54" i="1"/>
  <c r="V54" i="1"/>
  <c r="U55" i="1"/>
  <c r="V55" i="1"/>
  <c r="U56" i="1"/>
  <c r="V56" i="1"/>
  <c r="U57" i="1"/>
  <c r="V57" i="1"/>
  <c r="U58" i="1"/>
  <c r="V58" i="1"/>
  <c r="U59" i="1"/>
  <c r="V59" i="1"/>
  <c r="U60" i="1"/>
  <c r="V60" i="1"/>
  <c r="U61" i="1"/>
  <c r="V61" i="1"/>
  <c r="U62" i="1"/>
  <c r="V62" i="1"/>
  <c r="U63" i="1"/>
  <c r="V63" i="1"/>
  <c r="U64" i="1"/>
  <c r="V64" i="1"/>
  <c r="U65" i="1"/>
  <c r="V65" i="1"/>
  <c r="U66" i="1"/>
  <c r="V66" i="1"/>
  <c r="U67" i="1"/>
  <c r="V67" i="1"/>
  <c r="U68" i="1"/>
  <c r="V68" i="1"/>
  <c r="U69" i="1"/>
  <c r="V69" i="1"/>
  <c r="U70" i="1"/>
  <c r="V70" i="1"/>
  <c r="U71" i="1"/>
  <c r="V71" i="1"/>
  <c r="U72" i="1"/>
  <c r="V72" i="1"/>
  <c r="U73" i="1"/>
  <c r="V73" i="1"/>
  <c r="U74" i="1"/>
  <c r="V74" i="1"/>
  <c r="U75" i="1"/>
  <c r="V75" i="1"/>
  <c r="U76" i="1"/>
  <c r="V76" i="1"/>
  <c r="U77" i="1"/>
  <c r="V77" i="1"/>
  <c r="U78" i="1"/>
  <c r="V78" i="1"/>
  <c r="U79" i="1"/>
  <c r="V79" i="1"/>
  <c r="U80" i="1"/>
  <c r="V80" i="1"/>
  <c r="U81" i="1"/>
  <c r="V81" i="1"/>
  <c r="U82" i="1"/>
  <c r="V82" i="1"/>
  <c r="U83" i="1"/>
  <c r="V83" i="1"/>
  <c r="U84" i="1"/>
  <c r="V84" i="1"/>
  <c r="U85" i="1"/>
  <c r="V85" i="1"/>
  <c r="U86" i="1"/>
  <c r="V86" i="1"/>
  <c r="U87" i="1"/>
  <c r="V87" i="1"/>
  <c r="U88" i="1"/>
  <c r="V88" i="1"/>
  <c r="U89" i="1"/>
  <c r="V89" i="1"/>
  <c r="U90" i="1"/>
  <c r="V90" i="1"/>
  <c r="U91" i="1"/>
  <c r="V91" i="1"/>
  <c r="U92" i="1"/>
  <c r="V92" i="1"/>
  <c r="U93" i="1"/>
  <c r="V93" i="1"/>
  <c r="U94" i="1"/>
  <c r="V94" i="1"/>
  <c r="U95" i="1"/>
  <c r="V95" i="1"/>
  <c r="U96" i="1"/>
  <c r="V96" i="1"/>
  <c r="U97" i="1"/>
  <c r="V97" i="1"/>
  <c r="U98" i="1"/>
  <c r="V98" i="1"/>
  <c r="U99" i="1"/>
  <c r="V99" i="1"/>
  <c r="U100" i="1"/>
  <c r="V100" i="1"/>
  <c r="U101" i="1"/>
  <c r="V101" i="1"/>
  <c r="U102" i="1"/>
  <c r="V102" i="1"/>
  <c r="U103" i="1"/>
  <c r="V103" i="1"/>
  <c r="U104" i="1"/>
  <c r="V104" i="1"/>
  <c r="U105" i="1"/>
  <c r="V105" i="1"/>
  <c r="U106" i="1"/>
  <c r="V106" i="1"/>
  <c r="U107" i="1"/>
  <c r="V107" i="1"/>
  <c r="U108" i="1"/>
  <c r="V108" i="1"/>
  <c r="U109" i="1"/>
  <c r="V109" i="1"/>
  <c r="U110" i="1"/>
  <c r="V110" i="1"/>
  <c r="U111" i="1"/>
  <c r="V111" i="1"/>
  <c r="U112" i="1"/>
  <c r="V112" i="1"/>
  <c r="U113" i="1"/>
  <c r="V113" i="1"/>
  <c r="U114" i="1"/>
  <c r="V114" i="1"/>
  <c r="U115" i="1"/>
  <c r="V115" i="1"/>
  <c r="U116" i="1"/>
  <c r="V116" i="1"/>
  <c r="U117" i="1"/>
  <c r="V117" i="1"/>
  <c r="U118" i="1"/>
  <c r="V118" i="1"/>
  <c r="U119" i="1"/>
  <c r="V119" i="1"/>
  <c r="U120" i="1"/>
  <c r="V120" i="1"/>
  <c r="U121" i="1"/>
  <c r="V121" i="1"/>
  <c r="U122" i="1"/>
  <c r="V122" i="1"/>
  <c r="U123" i="1"/>
  <c r="V123" i="1"/>
  <c r="U124" i="1"/>
  <c r="V124" i="1"/>
  <c r="U125" i="1"/>
  <c r="V125" i="1"/>
  <c r="U126" i="1"/>
  <c r="V126" i="1"/>
  <c r="U127" i="1"/>
  <c r="V127" i="1"/>
  <c r="U128" i="1"/>
  <c r="V128" i="1"/>
  <c r="U129" i="1"/>
  <c r="V129" i="1"/>
  <c r="U130" i="1"/>
  <c r="V130" i="1"/>
  <c r="U131" i="1"/>
  <c r="V131" i="1"/>
  <c r="U132" i="1"/>
  <c r="V132" i="1"/>
  <c r="U133" i="1"/>
  <c r="V133" i="1"/>
  <c r="U134" i="1"/>
  <c r="V134" i="1"/>
  <c r="U135" i="1"/>
  <c r="V135" i="1"/>
  <c r="U136" i="1"/>
  <c r="V136" i="1"/>
  <c r="U137" i="1"/>
  <c r="V137" i="1"/>
  <c r="U138" i="1"/>
  <c r="V138" i="1"/>
  <c r="U139" i="1"/>
  <c r="V139" i="1"/>
  <c r="U140" i="1"/>
  <c r="V140" i="1"/>
  <c r="U141" i="1"/>
  <c r="V141" i="1"/>
  <c r="U142" i="1"/>
  <c r="V142" i="1"/>
  <c r="U143" i="1"/>
  <c r="V143" i="1"/>
  <c r="U144" i="1"/>
  <c r="V144" i="1"/>
  <c r="U145" i="1"/>
  <c r="V145" i="1"/>
  <c r="U146" i="1"/>
  <c r="V146" i="1"/>
  <c r="U147" i="1"/>
  <c r="V147" i="1"/>
  <c r="U148" i="1"/>
  <c r="V148" i="1"/>
  <c r="U149" i="1"/>
  <c r="V149" i="1"/>
  <c r="V30" i="1"/>
  <c r="U30" i="1"/>
  <c r="U12" i="1"/>
  <c r="V12" i="1"/>
  <c r="U13" i="1"/>
  <c r="V13" i="1"/>
  <c r="U14" i="1"/>
  <c r="V14" i="1"/>
  <c r="U15" i="1"/>
  <c r="V15" i="1"/>
  <c r="V11" i="1"/>
  <c r="U11" i="1"/>
  <c r="R92" i="1"/>
  <c r="E141" i="1"/>
  <c r="E145" i="1"/>
  <c r="D145" i="1" s="1"/>
  <c r="D149" i="1"/>
  <c r="D148" i="1"/>
  <c r="D144" i="1"/>
  <c r="D139" i="1"/>
  <c r="D138" i="1"/>
  <c r="D135" i="1"/>
  <c r="D131" i="1"/>
  <c r="D130" i="1"/>
  <c r="D127" i="1"/>
  <c r="D123" i="1"/>
  <c r="D122" i="1"/>
  <c r="D119" i="1"/>
  <c r="D115" i="1"/>
  <c r="D114" i="1"/>
  <c r="D111" i="1"/>
  <c r="D107" i="1"/>
  <c r="D106" i="1"/>
  <c r="D103" i="1"/>
  <c r="D99" i="1"/>
  <c r="D98" i="1"/>
  <c r="D95" i="1"/>
  <c r="D91" i="1"/>
  <c r="D90" i="1"/>
  <c r="D87" i="1"/>
  <c r="D83" i="1"/>
  <c r="D82" i="1"/>
  <c r="D79" i="1"/>
  <c r="D75" i="1"/>
  <c r="D74" i="1"/>
  <c r="D71" i="1"/>
  <c r="D67" i="1"/>
  <c r="D66" i="1"/>
  <c r="D63" i="1"/>
  <c r="D59" i="1"/>
  <c r="D58" i="1"/>
  <c r="D55" i="1"/>
  <c r="D51" i="1"/>
  <c r="D50" i="1"/>
  <c r="D47" i="1"/>
  <c r="D43" i="1"/>
  <c r="D42" i="1"/>
  <c r="D39" i="1"/>
  <c r="D35" i="1"/>
  <c r="D34" i="1"/>
  <c r="D31" i="1"/>
  <c r="D25" i="1"/>
  <c r="D24" i="1"/>
  <c r="D23" i="1"/>
  <c r="D21" i="1"/>
  <c r="D20" i="1"/>
  <c r="D18" i="1"/>
  <c r="D16" i="1"/>
  <c r="D14" i="1"/>
  <c r="D12" i="1"/>
  <c r="P30" i="1"/>
  <c r="Q30" i="1"/>
  <c r="R30" i="1"/>
  <c r="S30" i="1"/>
  <c r="T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P31" i="1"/>
  <c r="Q31" i="1"/>
  <c r="R31" i="1"/>
  <c r="S31" i="1"/>
  <c r="T31" i="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3" i="1"/>
  <c r="Q53" i="1"/>
  <c r="R53" i="1"/>
  <c r="S53" i="1"/>
  <c r="T53" i="1"/>
  <c r="P54" i="1"/>
  <c r="Q54" i="1"/>
  <c r="R54" i="1"/>
  <c r="S54" i="1"/>
  <c r="T54" i="1"/>
  <c r="P55" i="1"/>
  <c r="Q55" i="1"/>
  <c r="R55" i="1"/>
  <c r="S55" i="1"/>
  <c r="T55" i="1"/>
  <c r="P56" i="1"/>
  <c r="Q56" i="1"/>
  <c r="R56" i="1"/>
  <c r="S56" i="1"/>
  <c r="T56" i="1"/>
  <c r="P57" i="1"/>
  <c r="Q57" i="1"/>
  <c r="R57" i="1"/>
  <c r="S57" i="1"/>
  <c r="T57" i="1"/>
  <c r="P58" i="1"/>
  <c r="Q58" i="1"/>
  <c r="R58" i="1"/>
  <c r="S58" i="1"/>
  <c r="T58" i="1"/>
  <c r="P59" i="1"/>
  <c r="Q59" i="1"/>
  <c r="R59" i="1"/>
  <c r="S59" i="1"/>
  <c r="T59" i="1"/>
  <c r="P60" i="1"/>
  <c r="Q60" i="1"/>
  <c r="R60" i="1"/>
  <c r="S60" i="1"/>
  <c r="T60" i="1"/>
  <c r="P61" i="1"/>
  <c r="Q61" i="1"/>
  <c r="R61" i="1"/>
  <c r="S61" i="1"/>
  <c r="T61" i="1"/>
  <c r="P62" i="1"/>
  <c r="Q62" i="1"/>
  <c r="R62" i="1"/>
  <c r="S62" i="1"/>
  <c r="T62" i="1"/>
  <c r="P63" i="1"/>
  <c r="Q63" i="1"/>
  <c r="R63" i="1"/>
  <c r="S63" i="1"/>
  <c r="T63" i="1"/>
  <c r="P64" i="1"/>
  <c r="Q64" i="1"/>
  <c r="R64" i="1"/>
  <c r="S64" i="1"/>
  <c r="T64" i="1"/>
  <c r="P65" i="1"/>
  <c r="Q65" i="1"/>
  <c r="R65" i="1"/>
  <c r="S65" i="1"/>
  <c r="T65" i="1"/>
  <c r="P66" i="1"/>
  <c r="Q66" i="1"/>
  <c r="R66" i="1"/>
  <c r="S66" i="1"/>
  <c r="T66" i="1"/>
  <c r="P67" i="1"/>
  <c r="Q67" i="1"/>
  <c r="R67" i="1"/>
  <c r="S67" i="1"/>
  <c r="T67" i="1"/>
  <c r="P68" i="1"/>
  <c r="Q68" i="1"/>
  <c r="R68" i="1"/>
  <c r="S68" i="1"/>
  <c r="T68" i="1"/>
  <c r="P69" i="1"/>
  <c r="Q69" i="1"/>
  <c r="R69" i="1"/>
  <c r="S69" i="1"/>
  <c r="T69" i="1"/>
  <c r="P70" i="1"/>
  <c r="Q70" i="1"/>
  <c r="R70" i="1"/>
  <c r="S70" i="1"/>
  <c r="T70" i="1"/>
  <c r="P71" i="1"/>
  <c r="Q71" i="1"/>
  <c r="R71" i="1"/>
  <c r="S71" i="1"/>
  <c r="T71" i="1"/>
  <c r="P72" i="1"/>
  <c r="Q72" i="1"/>
  <c r="R72" i="1"/>
  <c r="S72" i="1"/>
  <c r="T72" i="1"/>
  <c r="P73" i="1"/>
  <c r="Q73" i="1"/>
  <c r="R73" i="1"/>
  <c r="S73" i="1"/>
  <c r="T73" i="1"/>
  <c r="P74" i="1"/>
  <c r="Q74" i="1"/>
  <c r="R74" i="1"/>
  <c r="S74" i="1"/>
  <c r="T74" i="1"/>
  <c r="P75" i="1"/>
  <c r="Q75" i="1"/>
  <c r="R75" i="1"/>
  <c r="S75" i="1"/>
  <c r="T75" i="1"/>
  <c r="P76" i="1"/>
  <c r="Q76" i="1"/>
  <c r="R76" i="1"/>
  <c r="S76" i="1"/>
  <c r="T76" i="1"/>
  <c r="P77" i="1"/>
  <c r="Q77" i="1"/>
  <c r="R77" i="1"/>
  <c r="S77" i="1"/>
  <c r="T77" i="1"/>
  <c r="P78" i="1"/>
  <c r="Q78" i="1"/>
  <c r="R78" i="1"/>
  <c r="S78" i="1"/>
  <c r="T78" i="1"/>
  <c r="P79" i="1"/>
  <c r="Q79" i="1"/>
  <c r="R79" i="1"/>
  <c r="S79" i="1"/>
  <c r="T79" i="1"/>
  <c r="P80" i="1"/>
  <c r="Q80" i="1"/>
  <c r="R80" i="1"/>
  <c r="S80" i="1"/>
  <c r="T80" i="1"/>
  <c r="P81" i="1"/>
  <c r="Q81" i="1"/>
  <c r="R81" i="1"/>
  <c r="S81" i="1"/>
  <c r="T81" i="1"/>
  <c r="P82" i="1"/>
  <c r="Q82" i="1"/>
  <c r="R82" i="1"/>
  <c r="S82" i="1"/>
  <c r="T82" i="1"/>
  <c r="P83" i="1"/>
  <c r="Q83" i="1"/>
  <c r="R83" i="1"/>
  <c r="S83" i="1"/>
  <c r="T83" i="1"/>
  <c r="P84" i="1"/>
  <c r="Q84" i="1"/>
  <c r="R84" i="1"/>
  <c r="S84" i="1"/>
  <c r="T84" i="1"/>
  <c r="P85" i="1"/>
  <c r="Q85" i="1"/>
  <c r="R85" i="1"/>
  <c r="S85" i="1"/>
  <c r="T85" i="1"/>
  <c r="P86" i="1"/>
  <c r="Q86" i="1"/>
  <c r="R86" i="1"/>
  <c r="S86" i="1"/>
  <c r="T86" i="1"/>
  <c r="P87" i="1"/>
  <c r="Q87" i="1"/>
  <c r="R87" i="1"/>
  <c r="S87" i="1"/>
  <c r="T87" i="1"/>
  <c r="P88" i="1"/>
  <c r="Q88" i="1"/>
  <c r="R88" i="1"/>
  <c r="S88" i="1"/>
  <c r="T88" i="1"/>
  <c r="P89" i="1"/>
  <c r="Q89" i="1"/>
  <c r="R89" i="1"/>
  <c r="S89" i="1"/>
  <c r="T89" i="1"/>
  <c r="P90" i="1"/>
  <c r="Q90" i="1"/>
  <c r="R90" i="1"/>
  <c r="S90" i="1"/>
  <c r="T90" i="1"/>
  <c r="P91" i="1"/>
  <c r="Q91" i="1"/>
  <c r="R91" i="1"/>
  <c r="S91" i="1"/>
  <c r="T91" i="1"/>
  <c r="P92" i="1"/>
  <c r="S92" i="1"/>
  <c r="P93" i="1"/>
  <c r="Q93" i="1"/>
  <c r="R93" i="1"/>
  <c r="S93" i="1"/>
  <c r="T93" i="1"/>
  <c r="P94" i="1"/>
  <c r="Q94" i="1"/>
  <c r="R94" i="1"/>
  <c r="S94" i="1"/>
  <c r="T94" i="1"/>
  <c r="P95" i="1"/>
  <c r="Q95" i="1"/>
  <c r="R95" i="1"/>
  <c r="S95" i="1"/>
  <c r="T95" i="1"/>
  <c r="P96" i="1"/>
  <c r="Q96" i="1"/>
  <c r="R96" i="1"/>
  <c r="S96" i="1"/>
  <c r="T96" i="1"/>
  <c r="P97" i="1"/>
  <c r="Q97" i="1"/>
  <c r="R97" i="1"/>
  <c r="S97" i="1"/>
  <c r="T97" i="1"/>
  <c r="P98" i="1"/>
  <c r="Q98" i="1"/>
  <c r="R98" i="1"/>
  <c r="S98" i="1"/>
  <c r="T98" i="1"/>
  <c r="P99" i="1"/>
  <c r="Q99" i="1"/>
  <c r="R99" i="1"/>
  <c r="S99" i="1"/>
  <c r="T99" i="1"/>
  <c r="P100" i="1"/>
  <c r="Q100" i="1"/>
  <c r="R100" i="1"/>
  <c r="S100" i="1"/>
  <c r="T100" i="1"/>
  <c r="P101" i="1"/>
  <c r="Q101" i="1"/>
  <c r="R101" i="1"/>
  <c r="S101" i="1"/>
  <c r="T101" i="1"/>
  <c r="P102" i="1"/>
  <c r="Q102" i="1"/>
  <c r="R102" i="1"/>
  <c r="S102" i="1"/>
  <c r="T102" i="1"/>
  <c r="P103" i="1"/>
  <c r="Q103" i="1"/>
  <c r="R103" i="1"/>
  <c r="S103" i="1"/>
  <c r="T103" i="1"/>
  <c r="P104" i="1"/>
  <c r="Q104" i="1"/>
  <c r="R104" i="1"/>
  <c r="S104" i="1"/>
  <c r="T104" i="1"/>
  <c r="P105" i="1"/>
  <c r="Q105" i="1"/>
  <c r="R105" i="1"/>
  <c r="S105" i="1"/>
  <c r="T105" i="1"/>
  <c r="P106" i="1"/>
  <c r="Q106" i="1"/>
  <c r="R106" i="1"/>
  <c r="S106" i="1"/>
  <c r="T106" i="1"/>
  <c r="P107" i="1"/>
  <c r="Q107" i="1"/>
  <c r="R107" i="1"/>
  <c r="S107" i="1"/>
  <c r="T107" i="1"/>
  <c r="P108" i="1"/>
  <c r="Q108" i="1"/>
  <c r="R108" i="1"/>
  <c r="S108" i="1"/>
  <c r="T108" i="1"/>
  <c r="P109" i="1"/>
  <c r="Q109" i="1"/>
  <c r="R109" i="1"/>
  <c r="S109" i="1"/>
  <c r="T109" i="1"/>
  <c r="P110" i="1"/>
  <c r="Q110" i="1"/>
  <c r="R110" i="1"/>
  <c r="S110" i="1"/>
  <c r="T110" i="1"/>
  <c r="P111" i="1"/>
  <c r="Q111" i="1"/>
  <c r="R111" i="1"/>
  <c r="S111" i="1"/>
  <c r="T111" i="1"/>
  <c r="P112" i="1"/>
  <c r="Q112" i="1"/>
  <c r="R112" i="1"/>
  <c r="S112" i="1"/>
  <c r="T112" i="1"/>
  <c r="P113" i="1"/>
  <c r="Q113" i="1"/>
  <c r="R113" i="1"/>
  <c r="S113" i="1"/>
  <c r="T113" i="1"/>
  <c r="P114" i="1"/>
  <c r="Q114" i="1"/>
  <c r="R114" i="1"/>
  <c r="S114" i="1"/>
  <c r="T114" i="1"/>
  <c r="P115" i="1"/>
  <c r="Q115" i="1"/>
  <c r="R115" i="1"/>
  <c r="S115" i="1"/>
  <c r="T115" i="1"/>
  <c r="P116" i="1"/>
  <c r="Q116" i="1"/>
  <c r="R116" i="1"/>
  <c r="S116" i="1"/>
  <c r="T116" i="1"/>
  <c r="P117" i="1"/>
  <c r="Q117" i="1"/>
  <c r="R117" i="1"/>
  <c r="S117" i="1"/>
  <c r="T117" i="1"/>
  <c r="P118" i="1"/>
  <c r="Q118" i="1"/>
  <c r="R118" i="1"/>
  <c r="S118" i="1"/>
  <c r="T118" i="1"/>
  <c r="P119" i="1"/>
  <c r="Q119" i="1"/>
  <c r="R119" i="1"/>
  <c r="S119" i="1"/>
  <c r="T119" i="1"/>
  <c r="P120" i="1"/>
  <c r="Q120" i="1"/>
  <c r="R120" i="1"/>
  <c r="S120" i="1"/>
  <c r="T120" i="1"/>
  <c r="P121" i="1"/>
  <c r="Q121" i="1"/>
  <c r="R121" i="1"/>
  <c r="S121" i="1"/>
  <c r="T121" i="1"/>
  <c r="P122" i="1"/>
  <c r="Q122" i="1"/>
  <c r="R122" i="1"/>
  <c r="S122" i="1"/>
  <c r="T122" i="1"/>
  <c r="P123" i="1"/>
  <c r="Q123" i="1"/>
  <c r="R123" i="1"/>
  <c r="S123" i="1"/>
  <c r="T123" i="1"/>
  <c r="P124" i="1"/>
  <c r="Q124" i="1"/>
  <c r="R124" i="1"/>
  <c r="S124" i="1"/>
  <c r="T124" i="1"/>
  <c r="P125" i="1"/>
  <c r="Q125" i="1"/>
  <c r="R125" i="1"/>
  <c r="S125" i="1"/>
  <c r="T125" i="1"/>
  <c r="P126" i="1"/>
  <c r="Q126" i="1"/>
  <c r="R126" i="1"/>
  <c r="S126" i="1"/>
  <c r="T126" i="1"/>
  <c r="P127" i="1"/>
  <c r="Q127" i="1"/>
  <c r="R127" i="1"/>
  <c r="S127" i="1"/>
  <c r="T127" i="1"/>
  <c r="P128" i="1"/>
  <c r="Q128" i="1"/>
  <c r="R128" i="1"/>
  <c r="S128" i="1"/>
  <c r="T128" i="1"/>
  <c r="P129" i="1"/>
  <c r="Q129" i="1"/>
  <c r="R129" i="1"/>
  <c r="S129" i="1"/>
  <c r="T129" i="1"/>
  <c r="P130" i="1"/>
  <c r="Q130" i="1"/>
  <c r="R130" i="1"/>
  <c r="S130" i="1"/>
  <c r="T130" i="1"/>
  <c r="P131" i="1"/>
  <c r="Q131" i="1"/>
  <c r="R131" i="1"/>
  <c r="S131" i="1"/>
  <c r="T131" i="1"/>
  <c r="P132" i="1"/>
  <c r="Q132" i="1"/>
  <c r="R132" i="1"/>
  <c r="S132" i="1"/>
  <c r="T132" i="1"/>
  <c r="P133" i="1"/>
  <c r="Q133" i="1"/>
  <c r="R133" i="1"/>
  <c r="S133" i="1"/>
  <c r="T133" i="1"/>
  <c r="P134" i="1"/>
  <c r="Q134" i="1"/>
  <c r="R134" i="1"/>
  <c r="S134" i="1"/>
  <c r="T134" i="1"/>
  <c r="P135" i="1"/>
  <c r="Q135" i="1"/>
  <c r="R135" i="1"/>
  <c r="S135" i="1"/>
  <c r="T135" i="1"/>
  <c r="P136" i="1"/>
  <c r="Q136" i="1"/>
  <c r="R136" i="1"/>
  <c r="S136" i="1"/>
  <c r="T136" i="1"/>
  <c r="P137" i="1"/>
  <c r="Q137" i="1"/>
  <c r="R137" i="1"/>
  <c r="S137" i="1"/>
  <c r="T137" i="1"/>
  <c r="P138" i="1"/>
  <c r="Q138" i="1"/>
  <c r="R138" i="1"/>
  <c r="S138" i="1"/>
  <c r="T138" i="1"/>
  <c r="P139" i="1"/>
  <c r="Q139" i="1"/>
  <c r="R139" i="1"/>
  <c r="S139" i="1"/>
  <c r="T139" i="1"/>
  <c r="P140" i="1"/>
  <c r="Q140" i="1"/>
  <c r="R140" i="1"/>
  <c r="S140" i="1"/>
  <c r="T140" i="1"/>
  <c r="P141" i="1"/>
  <c r="Q141" i="1"/>
  <c r="R141" i="1"/>
  <c r="S141" i="1"/>
  <c r="T141" i="1"/>
  <c r="P142" i="1"/>
  <c r="Q142" i="1"/>
  <c r="R142" i="1"/>
  <c r="S142" i="1"/>
  <c r="T142" i="1"/>
  <c r="P143" i="1"/>
  <c r="Q143" i="1"/>
  <c r="R143" i="1"/>
  <c r="S143" i="1"/>
  <c r="T143" i="1"/>
  <c r="P144" i="1"/>
  <c r="Q144" i="1"/>
  <c r="R144" i="1"/>
  <c r="S144" i="1"/>
  <c r="T144" i="1"/>
  <c r="P145" i="1"/>
  <c r="Q145" i="1"/>
  <c r="R145" i="1"/>
  <c r="S145" i="1"/>
  <c r="T145" i="1"/>
  <c r="P146" i="1"/>
  <c r="Q146" i="1"/>
  <c r="R146" i="1"/>
  <c r="S146" i="1"/>
  <c r="T146" i="1"/>
  <c r="P147" i="1"/>
  <c r="Q147" i="1"/>
  <c r="R147" i="1"/>
  <c r="S147" i="1"/>
  <c r="T147" i="1"/>
  <c r="P148" i="1"/>
  <c r="Q148" i="1"/>
  <c r="R148" i="1"/>
  <c r="S148" i="1"/>
  <c r="T148" i="1"/>
  <c r="P149" i="1"/>
  <c r="Q149" i="1"/>
  <c r="R149" i="1"/>
  <c r="S149" i="1"/>
  <c r="T149" i="1"/>
  <c r="G12" i="1"/>
  <c r="S12" i="1" s="1"/>
  <c r="G13" i="1"/>
  <c r="S13" i="1" s="1"/>
  <c r="G14" i="1"/>
  <c r="T14" i="1" s="1"/>
  <c r="G15" i="1"/>
  <c r="S15" i="1" s="1"/>
  <c r="G16" i="1"/>
  <c r="T16" i="1" s="1"/>
  <c r="G17" i="1"/>
  <c r="Q17" i="1" s="1"/>
  <c r="G18" i="1"/>
  <c r="Q18" i="1" s="1"/>
  <c r="G20" i="1"/>
  <c r="R20" i="1" s="1"/>
  <c r="G21" i="1"/>
  <c r="P21" i="1" s="1"/>
  <c r="G22" i="1"/>
  <c r="P22" i="1" s="1"/>
  <c r="G23" i="1"/>
  <c r="Q23" i="1" s="1"/>
  <c r="G24" i="1"/>
  <c r="S24" i="1" s="1"/>
  <c r="G25" i="1"/>
  <c r="R25" i="1" s="1"/>
  <c r="G26" i="1"/>
  <c r="Q26" i="1" s="1"/>
  <c r="F30" i="1"/>
  <c r="G11" i="1"/>
  <c r="T11" i="1" s="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D141" i="1" s="1"/>
  <c r="J142" i="1"/>
  <c r="J143" i="1"/>
  <c r="J144" i="1"/>
  <c r="J145" i="1"/>
  <c r="J146" i="1"/>
  <c r="J147" i="1"/>
  <c r="J148" i="1"/>
  <c r="J149" i="1"/>
  <c r="J30" i="1"/>
  <c r="D32" i="1"/>
  <c r="D33" i="1"/>
  <c r="D36" i="1"/>
  <c r="D37" i="1"/>
  <c r="D38" i="1"/>
  <c r="D40" i="1"/>
  <c r="D41" i="1"/>
  <c r="D44" i="1"/>
  <c r="D45" i="1"/>
  <c r="D46" i="1"/>
  <c r="D48" i="1"/>
  <c r="D49" i="1"/>
  <c r="D52" i="1"/>
  <c r="D53" i="1"/>
  <c r="D54" i="1"/>
  <c r="D56" i="1"/>
  <c r="D57" i="1"/>
  <c r="D60" i="1"/>
  <c r="D61" i="1"/>
  <c r="D62" i="1"/>
  <c r="D64" i="1"/>
  <c r="D65" i="1"/>
  <c r="D68" i="1"/>
  <c r="D69" i="1"/>
  <c r="D70" i="1"/>
  <c r="D72" i="1"/>
  <c r="D73" i="1"/>
  <c r="D76" i="1"/>
  <c r="D77" i="1"/>
  <c r="D78" i="1"/>
  <c r="D80" i="1"/>
  <c r="D81" i="1"/>
  <c r="D84" i="1"/>
  <c r="D85" i="1"/>
  <c r="D86" i="1"/>
  <c r="D88" i="1"/>
  <c r="D89" i="1"/>
  <c r="D92" i="1"/>
  <c r="D93" i="1"/>
  <c r="D94" i="1"/>
  <c r="D96" i="1"/>
  <c r="D97" i="1"/>
  <c r="D100" i="1"/>
  <c r="D101" i="1"/>
  <c r="D102" i="1"/>
  <c r="D104" i="1"/>
  <c r="D105" i="1"/>
  <c r="D108" i="1"/>
  <c r="D109" i="1"/>
  <c r="D110" i="1"/>
  <c r="D112" i="1"/>
  <c r="D113" i="1"/>
  <c r="D116" i="1"/>
  <c r="D117" i="1"/>
  <c r="D118" i="1"/>
  <c r="D120" i="1"/>
  <c r="D121" i="1"/>
  <c r="D124" i="1"/>
  <c r="D125" i="1"/>
  <c r="D126" i="1"/>
  <c r="D128" i="1"/>
  <c r="D129" i="1"/>
  <c r="D132" i="1"/>
  <c r="D133" i="1"/>
  <c r="D134" i="1"/>
  <c r="D136" i="1"/>
  <c r="D137" i="1"/>
  <c r="D140" i="1"/>
  <c r="D142" i="1"/>
  <c r="D143" i="1"/>
  <c r="D146" i="1"/>
  <c r="D147" i="1"/>
  <c r="D30" i="1"/>
  <c r="D13" i="1"/>
  <c r="D15" i="1"/>
  <c r="D17" i="1"/>
  <c r="D22" i="1"/>
  <c r="D26" i="1"/>
  <c r="D11" i="1"/>
  <c r="Q92" i="1"/>
  <c r="T92" i="1"/>
  <c r="S22" i="1" l="1"/>
  <c r="Q11" i="1"/>
  <c r="R24" i="1"/>
  <c r="R22" i="1"/>
  <c r="T21" i="1"/>
  <c r="T22" i="1"/>
  <c r="R26" i="1"/>
  <c r="S11" i="1"/>
  <c r="S21" i="1"/>
  <c r="T13" i="1"/>
  <c r="S17" i="1"/>
  <c r="P16" i="1"/>
  <c r="P18" i="1"/>
  <c r="P15" i="1"/>
  <c r="S14" i="1"/>
  <c r="T26" i="1"/>
  <c r="S26" i="1"/>
  <c r="Q24" i="1"/>
  <c r="S23" i="1"/>
  <c r="R23" i="1"/>
  <c r="R21" i="1"/>
  <c r="S18" i="1"/>
  <c r="T17" i="1"/>
  <c r="S16" i="1"/>
  <c r="Q15" i="1"/>
  <c r="T15" i="1"/>
  <c r="Q14" i="1"/>
  <c r="R14" i="1"/>
  <c r="P12" i="1"/>
  <c r="P11" i="1"/>
  <c r="T20" i="1"/>
  <c r="P14" i="1"/>
  <c r="R17" i="1"/>
  <c r="P13" i="1"/>
  <c r="P20" i="1"/>
  <c r="R12" i="1"/>
  <c r="Q12" i="1"/>
  <c r="R18" i="1"/>
  <c r="Q13" i="1"/>
  <c r="T12" i="1"/>
  <c r="T18" i="1"/>
  <c r="R16" i="1"/>
  <c r="S20" i="1"/>
  <c r="Q16" i="1"/>
  <c r="R13" i="1"/>
  <c r="R11" i="1"/>
  <c r="Q25" i="1"/>
  <c r="R15" i="1"/>
  <c r="S25" i="1"/>
  <c r="P26" i="1"/>
</calcChain>
</file>

<file path=xl/sharedStrings.xml><?xml version="1.0" encoding="utf-8"?>
<sst xmlns="http://schemas.openxmlformats.org/spreadsheetml/2006/main" count="243" uniqueCount="220">
  <si>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</si>
  <si>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</si>
  <si>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</si>
  <si>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</si>
  <si>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</si>
  <si>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</si>
  <si>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</si>
  <si>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</si>
  <si>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</si>
  <si>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</si>
  <si>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</si>
  <si>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</si>
  <si>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</si>
  <si>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</si>
  <si>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</si>
  <si>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</si>
  <si>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</si>
  <si>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</si>
  <si>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</si>
  <si>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</si>
  <si>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</si>
  <si>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</si>
  <si>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</si>
  <si>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0151</t>
  </si>
  <si>
    <t>Pre-anaesthetic assessment: 10 and 20 minutes</t>
  </si>
  <si>
    <t>0173</t>
  </si>
  <si>
    <t>Hospital Consultation</t>
  </si>
  <si>
    <t>0174</t>
  </si>
  <si>
    <t>0175</t>
  </si>
  <si>
    <t>0190</t>
  </si>
  <si>
    <t>Consultation</t>
  </si>
  <si>
    <t>0191</t>
  </si>
  <si>
    <t>0192</t>
  </si>
  <si>
    <t>0199</t>
  </si>
  <si>
    <t>Chronic Medicine Forms</t>
  </si>
  <si>
    <t>1204</t>
  </si>
  <si>
    <t>0304</t>
  </si>
  <si>
    <t>0303</t>
  </si>
  <si>
    <t>0314</t>
  </si>
  <si>
    <t>0315</t>
  </si>
  <si>
    <t>0313</t>
  </si>
  <si>
    <t>0289</t>
  </si>
  <si>
    <t>0302</t>
  </si>
  <si>
    <t>0307</t>
  </si>
  <si>
    <t>0257</t>
  </si>
  <si>
    <t>0308</t>
  </si>
  <si>
    <t>0311</t>
  </si>
  <si>
    <t>0321</t>
  </si>
  <si>
    <t>0323</t>
  </si>
  <si>
    <t>0324</t>
  </si>
  <si>
    <t>0325</t>
  </si>
  <si>
    <t>0329</t>
  </si>
  <si>
    <t>0939</t>
  </si>
  <si>
    <t>3627*</t>
  </si>
  <si>
    <t>5110*</t>
  </si>
  <si>
    <t>Large skin grafts, composite skin grafts, large full thickness free skin grafts</t>
  </si>
  <si>
    <t>Stitching of soft-tissue injuries: Deep laceration involving limited muscle damage</t>
  </si>
  <si>
    <t>Stitching of soft-tissue injuries: Deep laceration involving extensive muscle damage</t>
  </si>
  <si>
    <t>Major debridement of wound, sloughectomy or secondary suture</t>
  </si>
  <si>
    <t>Excision and repair by direct suture; excision nail fold or other minor procedures of similar magnitude</t>
  </si>
  <si>
    <t>Each additional small procedure done at the same time</t>
  </si>
  <si>
    <t>Excision of large benign tumour (more than 5 cm)</t>
  </si>
  <si>
    <t>Extensive resection for malignant soft tissue tumour including muscle</t>
  </si>
  <si>
    <t>Requiring repair by large skin graft or large local flap or other procedures of similar magnitude</t>
  </si>
  <si>
    <t>Requiring repair by small skin graft or small local flap or other procedures of similar magnitude</t>
  </si>
  <si>
    <t>Biopsy or excision of cyst, benign tumour, aberrant breast tissue, duct papilloma</t>
  </si>
  <si>
    <t>Sub-areolar cone excision of ducts of wedge excision of breast</t>
  </si>
  <si>
    <t>Wedge excision of breast and axillary dissection</t>
  </si>
  <si>
    <t>Total mastectomy</t>
  </si>
  <si>
    <t>Total mastectomy with axillary gland dissection</t>
  </si>
  <si>
    <t>Trans-abdominal anterior exposure of the spine for spinal fusion only if done by a second surgeon</t>
  </si>
  <si>
    <t>Intensive care: Category 1: Cases requiring intensive monitoring : Per day</t>
  </si>
  <si>
    <t>Intensive care: Category 2: Cases requiring active system support: First day</t>
  </si>
  <si>
    <t>Intensive care: Category 2: Cases requiring active system support : Subsequent days, per day</t>
  </si>
  <si>
    <t xml:space="preserve">Intensive care: Category 3: Cases with multiple organ failure or Category 2 patients: First day </t>
  </si>
  <si>
    <t xml:space="preserve">Intensive care: Category 3: Cases with multiple organ failure or Category 2 patients : Subsequent days </t>
  </si>
  <si>
    <t>Ventilation: Subsequent days, per day</t>
  </si>
  <si>
    <t>Insertion of central venous line via subclavian or jugular veins</t>
  </si>
  <si>
    <t>Hyperalimentation (daily tariff)</t>
  </si>
  <si>
    <t>Abdominal aorta and iliac artery: Unruptured</t>
  </si>
  <si>
    <t>Aorta bi-femoral graft, including proximal and distal endarterectomy and preparation for anastomosis</t>
  </si>
  <si>
    <t>Prosthetic grafting</t>
  </si>
  <si>
    <t>Vein grafting proximal to knee joint</t>
  </si>
  <si>
    <t>Vein grafting distal to knee joint</t>
  </si>
  <si>
    <t>Endarterectomy when not part of another specified procedure</t>
  </si>
  <si>
    <t>Carotid endarterectomy</t>
  </si>
  <si>
    <t>Embolectomy: Peripheral embolectomy transfemoral</t>
  </si>
  <si>
    <t xml:space="preserve">Suture major blood vessel (artery or vein) - trauma </t>
  </si>
  <si>
    <t>Placement of Hickman catheter or similar</t>
  </si>
  <si>
    <t>Combined procedure for varicose veins: Ligation of saphenous vein stripping: Bilateral</t>
  </si>
  <si>
    <t>Splenectomy (in all cases)</t>
  </si>
  <si>
    <t>Excision of lymph node for biopsy: Neck or axilla</t>
  </si>
  <si>
    <t>Radical excision of lymph nodes of neck: Total: Unilateral</t>
  </si>
  <si>
    <t>Radical excision of lymph nodes of axilla</t>
  </si>
  <si>
    <t>Partial parotidectomy</t>
  </si>
  <si>
    <t>Hiatus hernia and diaphragmatic hernia repair: With anti-reflux procedure</t>
  </si>
  <si>
    <t>Hiatus hernia and diaphragmatic hernia repair: With Collis Nissen oesophageal lengthening procedure</t>
  </si>
  <si>
    <t>Private fee: Gastroplasty</t>
  </si>
  <si>
    <t>Hiatus hernia and diaphragmatic repair: Revision after previous repair</t>
  </si>
  <si>
    <t>Oesophageal motility (4 channel + pneumograph)</t>
  </si>
  <si>
    <t>Oesophageal motility (6 Channel + pneumograph + pH pull-through)</t>
  </si>
  <si>
    <t xml:space="preserve">24-hour oesophageal pH studies: Hire fee </t>
  </si>
  <si>
    <t>Upper gastro-intestinal endoscopy: Using hospital equipment</t>
  </si>
  <si>
    <t>Gastrostomy or Gastrotomy</t>
  </si>
  <si>
    <t>Suture of perforated gastric or duodenal ulcer, wound or injury</t>
  </si>
  <si>
    <t>Partial gastrectomy</t>
  </si>
  <si>
    <t>Operation for relief of intestinal obstruction</t>
  </si>
  <si>
    <t>Resection of small bowel with enterostomy or anastomosis</t>
  </si>
  <si>
    <t>Entero-enterostomy or entero-colostomy for bypass</t>
  </si>
  <si>
    <t>Suture of intestine (small or large): Perforated ulcer, wound or injury</t>
  </si>
  <si>
    <t>Excision of lesion of mesentery</t>
  </si>
  <si>
    <t>Total colonoscopy: With hospital equipment (including biopsy)</t>
  </si>
  <si>
    <t>Plus removal of polyps: ADD to colonoscopy (item 1653)</t>
  </si>
  <si>
    <t>Left-sided colonoscopy</t>
  </si>
  <si>
    <t>Right or left hemicolectomy or segmental colectomy</t>
  </si>
  <si>
    <t>Reconstruction of colon after Hartman’s procedure</t>
  </si>
  <si>
    <t>Total colectomy</t>
  </si>
  <si>
    <t>Colostomy or ileostomy isolated procedure</t>
  </si>
  <si>
    <t>Colostomy: Closure</t>
  </si>
  <si>
    <t>Appendicectomy</t>
  </si>
  <si>
    <t>Flexible sigmoidoscopy (including rectum and anus): Using hospital equipment</t>
  </si>
  <si>
    <t>Total mesorectal excision with colo-anal anastomosis and defunctioning enterostomy or colostomy</t>
  </si>
  <si>
    <t>Abdomino-perineal resection of rectum: Abdominal surgeon</t>
  </si>
  <si>
    <t>Repair of prolapsed rectum: Abdominal: Roscoe Graham Moskovitz</t>
  </si>
  <si>
    <t>Repair of prolapsed rectum: Abdominal: Perineal</t>
  </si>
  <si>
    <t>Drainage of ischio-rectal abscess</t>
  </si>
  <si>
    <t>Excision of pelvi-rectal fistula</t>
  </si>
  <si>
    <t>Excision of fistula-in-ano</t>
  </si>
  <si>
    <t>Operation for fissure-in-ano</t>
  </si>
  <si>
    <t>Haemorrhoidectomy</t>
  </si>
  <si>
    <t>Multiple procedures (haemorrhoids, fissure, etc.)</t>
  </si>
  <si>
    <t>Hemi-hepatectomy: Right</t>
  </si>
  <si>
    <t>Partial or segmental hepatectomy</t>
  </si>
  <si>
    <t>Liver transplant</t>
  </si>
  <si>
    <t>Cholecystectomy</t>
  </si>
  <si>
    <t>Cholecystectomy and operative cholangiogram</t>
  </si>
  <si>
    <t>Pancreatico-duodenectomy</t>
  </si>
  <si>
    <t xml:space="preserve">ADD to open procedure where procedure was performed through a laparoscope </t>
  </si>
  <si>
    <t>Laparotomy</t>
  </si>
  <si>
    <t>Radical removal of retro-peritoneal malignant tumours (including sacro-coccygeal and pre-sacral)</t>
  </si>
  <si>
    <t>Drainage of other intraperitoneal abscess (excluding appendix abscess): Transabdominal</t>
  </si>
  <si>
    <t>Inguinal or femoral hernia: Adult</t>
  </si>
  <si>
    <t>Inguinal or femoral hernia: Child under 14 years old</t>
  </si>
  <si>
    <t>Inguinal hernia: Infant under 1 year</t>
  </si>
  <si>
    <t>Recurrent inguinal or femoral hernia</t>
  </si>
  <si>
    <t>Strangulated hernia or femoral hernia</t>
  </si>
  <si>
    <t>Epigastric hernia</t>
  </si>
  <si>
    <t>Umbilical hernia: Adult</t>
  </si>
  <si>
    <t>Incisional hernia</t>
  </si>
  <si>
    <t xml:space="preserve">Implantation of mesh or other prosthesis for incisional or ventral hernia repair </t>
  </si>
  <si>
    <t>Allo-transplantation of kidney</t>
  </si>
  <si>
    <t>Circumcision: Surgical excision other than by clamp or dorsal slit, any age</t>
  </si>
  <si>
    <t>Diagnostic laparoscopy (excluding after-care)</t>
  </si>
  <si>
    <t>Removal of ovarian tumour or cyst</t>
  </si>
  <si>
    <t>Cervical sympathectomy: Bilateral</t>
  </si>
  <si>
    <t>Lobectomy: Total</t>
  </si>
  <si>
    <t>Thyroidectomy: Subtotal</t>
  </si>
  <si>
    <t>Thyroidectomy: Total</t>
  </si>
  <si>
    <t>Exploration of parathyroid glands for hyperparathyroidism including removal</t>
  </si>
  <si>
    <t>Selective first order catheterisation, arterial or venous, with angiogram/venogram</t>
  </si>
  <si>
    <t>Selective third order catheterisation, arterial or venous, with angiogram/venogram</t>
  </si>
  <si>
    <t>Percutaneous transluminal angioplasty: Sub-popliteal sub-brachial</t>
  </si>
  <si>
    <t>Stent insertion: Iliac/subclavian/AV fistula – including percutaneous transluminal angioplasty (PTA)</t>
  </si>
  <si>
    <t xml:space="preserve">Full ultrasonic and colour Doppler evaluation of entire extracranial vascular tree: Carotids, vertebral and subclavian vessels </t>
  </si>
  <si>
    <t>Peripheral arterial ultrasound vascular study: B mode, pulsed and colour Doppler; per limb</t>
  </si>
  <si>
    <t>Peripheral venous ultrasound vascular study; B mode, pulsed and colour Doppler; to evaluate deep vein thrombosis</t>
  </si>
  <si>
    <t>Peripheral venous ultrasound vascular study; B mode, pulsed and colour Doppler; in erect and supine position, bilaterally</t>
  </si>
  <si>
    <t>Drainage of major hand/ foot infection: Drainage of major abscess with necrosis of tissue</t>
  </si>
  <si>
    <t xml:space="preserve">Intensive care: Category 3: Cases with multiple organ failure or Category 2 patients : First day </t>
  </si>
  <si>
    <t>Combined procedure for varicose veins: , multiple ligation including perforating veins : Unilateral</t>
  </si>
  <si>
    <t>Anterior resection of rectum performed for carcinoma of rectum incl excision of any part of proximal colon</t>
  </si>
  <si>
    <t>Endoscopic Retrograde Cholangiopancreatography (ERCP): Endoscopy + catheterisation of pancreas duct</t>
  </si>
  <si>
    <t>Routine HBO table (2-2,5 ATA x 90-120 min): Technical component</t>
  </si>
  <si>
    <t>Carotid ultrasound vascular study:B mode, pulsed &amp; colour Doppler; bilateral, internal, external &amp; common carotid flow &amp; anatomy</t>
  </si>
  <si>
    <t>Ultrasound examination includes whole abdomen and pelvic organs</t>
  </si>
  <si>
    <t>Disclaimer:</t>
  </si>
  <si>
    <t>GEMS RCF</t>
  </si>
  <si>
    <t>See the Notes below for All Tariffs</t>
  </si>
  <si>
    <t>HealthMan RCF</t>
  </si>
  <si>
    <t>DH
RCF</t>
  </si>
  <si>
    <t>DH 
Prem A 
In Hosp.</t>
  </si>
  <si>
    <t>DH 
Prem A Out Hosp.</t>
  </si>
  <si>
    <t>DH
Prem B</t>
  </si>
  <si>
    <t>DH 
Classic Rate</t>
  </si>
  <si>
    <t>DH 
Exec Rate</t>
  </si>
  <si>
    <t>Note: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</si>
  <si>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</si>
  <si>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</si>
  <si>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</si>
  <si>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</si>
  <si>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</si>
  <si>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</si>
  <si>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</si>
  <si>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</si>
  <si>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</si>
  <si>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</si>
  <si>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</si>
  <si>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</si>
  <si>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</si>
  <si>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</si>
  <si>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 xml:space="preserve">6. Discovery Premier A Procedure Rates have NOT been split between In-Hospital &amp; Out-Hospital.  Use as appropriate.  </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</si>
  <si>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</si>
  <si>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</si>
  <si>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</si>
  <si>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</si>
  <si>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</si>
  <si>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FedHealth  (VAT Incl.)</t>
  </si>
  <si>
    <t xml:space="preserve">                       GEMS Tariffs               (VAT Incl.)</t>
  </si>
  <si>
    <t xml:space="preserve">
Profmed</t>
  </si>
  <si>
    <t>4. Increases from 2014 are as follow:</t>
  </si>
  <si>
    <t>GEMS Contracted 
RCF</t>
  </si>
  <si>
    <t>GEMS Contracted Tariffs 
(VAT Incl.</t>
  </si>
  <si>
    <t xml:space="preserve">            Discovery Tariffs     (VAT Incl.)</t>
  </si>
  <si>
    <t xml:space="preserve"> HealthMan Private Tariff 
(VAT Incl.)</t>
  </si>
  <si>
    <t>HEALTHMAN GENERAL SURGERY COSTING GUIDE 2015</t>
  </si>
  <si>
    <t xml:space="preserve">   b. Discovery Health = 2014 Tariff +6% (Consultations) and 2014 Tariff +5.9% (Procedures)</t>
  </si>
  <si>
    <t xml:space="preserve">   c. Profmed = 2014 Tariff +6.5%</t>
  </si>
  <si>
    <t xml:space="preserve">   d. Fedhealth = 2014 Tariff +6.2%</t>
  </si>
  <si>
    <t xml:space="preserve">   e. HealthMan = 2014 Private Tariff +7%</t>
  </si>
  <si>
    <t xml:space="preserve">   a. GEMS = 2014 Scheme Tariff +3.8% and GEMS Contracted Tariff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</si>
</sst>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1"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sz val="10"/>
      <color rgb="FFFF0000"/>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3">
    <xf numFmtId="0" fontId="0" fillId="0" borderId="0" xfId="0"/>
    <xf numFmtId="0" fontId="19" fillId="2" borderId="2" xfId="0" applyFont="1" applyFill="1" applyBorder="1" applyProtection="1">
      <protection hidden="1"/>
    </xf>
    <xf numFmtId="0" fontId="2" fillId="3" borderId="10" xfId="0" applyFont="1" applyFill="1" applyBorder="1" applyAlignment="1" applyProtection="1">
      <protection hidden="1"/>
    </xf>
    <xf numFmtId="0" fontId="2" fillId="3" borderId="11" xfId="0" applyFont="1" applyFill="1" applyBorder="1" applyAlignment="1" applyProtection="1">
      <protection hidden="1"/>
    </xf>
    <xf numFmtId="0" fontId="2" fillId="3" borderId="12" xfId="0" applyFont="1" applyFill="1" applyBorder="1" applyAlignment="1" applyProtection="1">
      <protection hidden="1"/>
    </xf>
    <xf numFmtId="0" fontId="3" fillId="2" borderId="0" xfId="0" applyFont="1" applyFill="1" applyBorder="1" applyProtection="1">
      <protection hidden="1"/>
    </xf>
    <xf numFmtId="49" fontId="3" fillId="2" borderId="2" xfId="0" applyNumberFormat="1"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49" fontId="5" fillId="4" borderId="1" xfId="0" applyNumberFormat="1" applyFont="1" applyFill="1" applyBorder="1" applyAlignment="1" applyProtection="1">
      <alignment horizontal="center"/>
      <protection hidden="1"/>
    </xf>
    <xf numFmtId="0" fontId="5" fillId="2" borderId="12" xfId="0" applyFont="1" applyFill="1" applyBorder="1" applyAlignment="1" applyProtection="1">
      <alignment horizontal="center" wrapText="1"/>
      <protection hidden="1"/>
    </xf>
    <xf numFmtId="0" fontId="5" fillId="4" borderId="1" xfId="1" applyNumberFormat="1"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0" fontId="5" fillId="4" borderId="1" xfId="0" applyFont="1" applyFill="1" applyBorder="1" applyAlignment="1" applyProtection="1">
      <alignment horizontal="center" wrapText="1"/>
      <protection hidden="1"/>
    </xf>
    <xf numFmtId="49" fontId="5" fillId="2" borderId="2" xfId="0" applyNumberFormat="1" applyFont="1" applyFill="1" applyBorder="1" applyAlignment="1" applyProtection="1">
      <alignment horizontal="center"/>
      <protection hidden="1"/>
    </xf>
    <xf numFmtId="0" fontId="5" fillId="2" borderId="0" xfId="0"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49" fontId="5" fillId="3" borderId="10" xfId="0" applyNumberFormat="1" applyFont="1" applyFill="1" applyBorder="1" applyAlignment="1" applyProtection="1">
      <alignment horizontal="center"/>
      <protection hidden="1"/>
    </xf>
    <xf numFmtId="0" fontId="8" fillId="3" borderId="11" xfId="0" applyFont="1" applyFill="1" applyBorder="1" applyAlignment="1" applyProtection="1">
      <alignment horizontal="left" wrapText="1"/>
      <protection hidden="1"/>
    </xf>
    <xf numFmtId="0" fontId="3" fillId="3" borderId="11" xfId="1" applyNumberFormat="1" applyFont="1" applyFill="1" applyBorder="1" applyProtection="1">
      <protection hidden="1"/>
    </xf>
    <xf numFmtId="164" fontId="3" fillId="3" borderId="11" xfId="1" applyFont="1" applyFill="1" applyBorder="1" applyProtection="1">
      <protection hidden="1"/>
    </xf>
    <xf numFmtId="165" fontId="3" fillId="3" borderId="11" xfId="1" applyNumberFormat="1" applyFont="1" applyFill="1" applyBorder="1" applyProtection="1">
      <protection hidden="1"/>
    </xf>
    <xf numFmtId="164" fontId="5" fillId="3" borderId="11" xfId="1" applyFont="1" applyFill="1" applyBorder="1" applyProtection="1">
      <protection hidden="1"/>
    </xf>
    <xf numFmtId="9" fontId="5" fillId="3" borderId="11" xfId="0" applyNumberFormat="1" applyFont="1" applyFill="1" applyBorder="1" applyProtection="1">
      <protection hidden="1"/>
    </xf>
    <xf numFmtId="0" fontId="5" fillId="3" borderId="11" xfId="0" applyFont="1" applyFill="1" applyBorder="1" applyProtection="1">
      <protection hidden="1"/>
    </xf>
    <xf numFmtId="164" fontId="3" fillId="3" borderId="12" xfId="1" applyFont="1" applyFill="1" applyBorder="1" applyProtection="1">
      <protection hidden="1"/>
    </xf>
    <xf numFmtId="49" fontId="5" fillId="2" borderId="13" xfId="0" applyNumberFormat="1" applyFont="1" applyFill="1" applyBorder="1" applyAlignment="1" applyProtection="1">
      <alignment horizontal="center"/>
      <protection hidden="1"/>
    </xf>
    <xf numFmtId="0" fontId="8" fillId="2" borderId="16" xfId="0" applyFont="1" applyFill="1" applyBorder="1" applyAlignment="1" applyProtection="1">
      <alignment horizontal="left" wrapText="1"/>
      <protection hidden="1"/>
    </xf>
    <xf numFmtId="0" fontId="3" fillId="2" borderId="19" xfId="0" applyFont="1" applyFill="1" applyBorder="1" applyProtection="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5" fillId="2" borderId="19" xfId="1" applyFont="1" applyFill="1" applyBorder="1" applyProtection="1">
      <protection hidden="1"/>
    </xf>
    <xf numFmtId="165" fontId="5" fillId="2" borderId="19" xfId="1" applyNumberFormat="1" applyFont="1" applyFill="1" applyBorder="1" applyProtection="1">
      <protection hidden="1"/>
    </xf>
    <xf numFmtId="164" fontId="3" fillId="2" borderId="19" xfId="1" applyNumberFormat="1" applyFont="1" applyFill="1" applyBorder="1" applyProtection="1">
      <protection hidden="1"/>
    </xf>
    <xf numFmtId="49" fontId="9" fillId="2" borderId="14"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11" fillId="2" borderId="20" xfId="0"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Alignment="1" applyProtection="1">
      <alignment wrapText="1"/>
      <protection hidden="1"/>
    </xf>
    <xf numFmtId="164" fontId="5" fillId="2" borderId="20" xfId="1" applyFont="1" applyFill="1" applyBorder="1" applyProtection="1">
      <protection hidden="1"/>
    </xf>
    <xf numFmtId="165" fontId="5" fillId="2" borderId="20" xfId="1" applyNumberFormat="1" applyFont="1" applyFill="1" applyBorder="1" applyProtection="1">
      <protection hidden="1"/>
    </xf>
    <xf numFmtId="164" fontId="5" fillId="2" borderId="20" xfId="1" applyNumberFormat="1" applyFont="1" applyFill="1" applyBorder="1" applyProtection="1">
      <protection hidden="1"/>
    </xf>
    <xf numFmtId="164" fontId="5" fillId="2" borderId="20" xfId="1" applyFont="1" applyFill="1" applyBorder="1" applyAlignment="1" applyProtection="1">
      <alignment wrapText="1"/>
      <protection hidden="1"/>
    </xf>
    <xf numFmtId="164" fontId="9" fillId="2" borderId="20" xfId="1" applyFont="1" applyFill="1" applyBorder="1" applyProtection="1">
      <protection hidden="1"/>
    </xf>
    <xf numFmtId="0" fontId="3" fillId="2" borderId="20" xfId="0" applyFont="1" applyFill="1" applyBorder="1" applyProtection="1">
      <protection hidden="1"/>
    </xf>
    <xf numFmtId="49" fontId="12" fillId="2" borderId="14" xfId="0" applyNumberFormat="1" applyFont="1" applyFill="1" applyBorder="1" applyProtection="1">
      <protection hidden="1"/>
    </xf>
    <xf numFmtId="0" fontId="5" fillId="2" borderId="17" xfId="0" applyFont="1" applyFill="1" applyBorder="1" applyAlignment="1" applyProtection="1">
      <alignment wrapText="1"/>
      <protection hidden="1"/>
    </xf>
    <xf numFmtId="0" fontId="5" fillId="2" borderId="20" xfId="1" applyNumberFormat="1" applyFont="1" applyFill="1" applyBorder="1" applyProtection="1">
      <protection hidden="1"/>
    </xf>
    <xf numFmtId="164" fontId="5" fillId="2" borderId="20" xfId="1" applyNumberFormat="1" applyFont="1" applyFill="1" applyBorder="1" applyAlignment="1" applyProtection="1">
      <alignment wrapText="1"/>
      <protection hidden="1"/>
    </xf>
    <xf numFmtId="165" fontId="5" fillId="6" borderId="20" xfId="1" applyNumberFormat="1" applyFont="1" applyFill="1" applyBorder="1" applyAlignment="1" applyProtection="1">
      <alignment wrapText="1"/>
      <protection hidden="1"/>
    </xf>
    <xf numFmtId="49" fontId="5" fillId="2" borderId="14" xfId="0" applyNumberFormat="1" applyFont="1" applyFill="1" applyBorder="1" applyProtection="1">
      <protection hidden="1"/>
    </xf>
    <xf numFmtId="49" fontId="5" fillId="2" borderId="14" xfId="0" applyNumberFormat="1" applyFont="1" applyFill="1" applyBorder="1" applyAlignment="1" applyProtection="1">
      <alignment horizontal="left"/>
      <protection hidden="1"/>
    </xf>
    <xf numFmtId="0" fontId="13" fillId="2" borderId="0" xfId="0" applyFont="1" applyFill="1" applyBorder="1" applyProtection="1">
      <protection hidden="1"/>
    </xf>
    <xf numFmtId="49" fontId="5" fillId="2" borderId="15" xfId="0" applyNumberFormat="1" applyFont="1" applyFill="1" applyBorder="1" applyProtection="1">
      <protection hidden="1"/>
    </xf>
    <xf numFmtId="0" fontId="5" fillId="2" borderId="18" xfId="0" applyFont="1" applyFill="1" applyBorder="1" applyAlignment="1" applyProtection="1">
      <alignment wrapText="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164" fontId="5" fillId="2" borderId="21" xfId="1" applyNumberFormat="1" applyFont="1" applyFill="1" applyBorder="1" applyProtection="1">
      <protection hidden="1"/>
    </xf>
    <xf numFmtId="49" fontId="5" fillId="2" borderId="13" xfId="0" applyNumberFormat="1" applyFont="1" applyFill="1" applyBorder="1" applyProtection="1">
      <protection hidden="1"/>
    </xf>
    <xf numFmtId="0" fontId="14" fillId="2" borderId="16" xfId="0" applyFont="1" applyFill="1" applyBorder="1" applyAlignment="1" applyProtection="1">
      <alignment wrapText="1"/>
      <protection hidden="1"/>
    </xf>
    <xf numFmtId="0" fontId="12" fillId="2" borderId="19" xfId="0" applyFont="1" applyFill="1" applyBorder="1" applyProtection="1">
      <protection hidden="1"/>
    </xf>
    <xf numFmtId="164" fontId="5" fillId="2" borderId="19" xfId="1" applyNumberFormat="1" applyFont="1" applyFill="1" applyBorder="1" applyProtection="1">
      <protection hidden="1"/>
    </xf>
    <xf numFmtId="0" fontId="12" fillId="2" borderId="20" xfId="0" applyNumberFormat="1" applyFont="1" applyFill="1" applyBorder="1" applyProtection="1">
      <protection hidden="1"/>
    </xf>
    <xf numFmtId="165" fontId="5" fillId="6" borderId="20" xfId="1" applyNumberFormat="1" applyFont="1" applyFill="1" applyBorder="1" applyProtection="1">
      <protection hidden="1"/>
    </xf>
    <xf numFmtId="0" fontId="5" fillId="2" borderId="0" xfId="0" applyFont="1" applyFill="1" applyBorder="1" applyProtection="1">
      <protection hidden="1"/>
    </xf>
    <xf numFmtId="49" fontId="15" fillId="2" borderId="14" xfId="0" applyNumberFormat="1" applyFont="1" applyFill="1" applyBorder="1" applyProtection="1">
      <protection hidden="1"/>
    </xf>
    <xf numFmtId="164" fontId="15" fillId="2" borderId="20" xfId="1" applyFont="1" applyFill="1" applyBorder="1" applyProtection="1">
      <protection hidden="1"/>
    </xf>
    <xf numFmtId="165" fontId="15" fillId="2" borderId="20" xfId="1" applyNumberFormat="1" applyFont="1" applyFill="1" applyBorder="1" applyProtection="1">
      <protection hidden="1"/>
    </xf>
    <xf numFmtId="49" fontId="3" fillId="2" borderId="15" xfId="0" applyNumberFormat="1"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Font="1" applyFill="1" applyBorder="1" applyProtection="1">
      <protection hidden="1"/>
    </xf>
    <xf numFmtId="164" fontId="3" fillId="2" borderId="21" xfId="1" applyFont="1" applyFill="1" applyBorder="1" applyProtection="1">
      <protection hidden="1"/>
    </xf>
    <xf numFmtId="165" fontId="3" fillId="2" borderId="21" xfId="1" applyNumberFormat="1" applyFont="1" applyFill="1" applyBorder="1" applyProtection="1">
      <protection hidden="1"/>
    </xf>
    <xf numFmtId="164" fontId="3" fillId="2" borderId="21" xfId="1" applyNumberFormat="1" applyFont="1" applyFill="1" applyBorder="1" applyProtection="1">
      <protection hidden="1"/>
    </xf>
    <xf numFmtId="0" fontId="16" fillId="2" borderId="6" xfId="0" applyFont="1" applyFill="1" applyBorder="1" applyProtection="1">
      <protection hidden="1"/>
    </xf>
    <xf numFmtId="0" fontId="3" fillId="2" borderId="4" xfId="0" applyFont="1" applyFill="1" applyBorder="1" applyAlignment="1" applyProtection="1">
      <alignment wrapText="1"/>
      <protection hidden="1"/>
    </xf>
    <xf numFmtId="0" fontId="3" fillId="2" borderId="4" xfId="1" applyNumberFormat="1" applyFont="1" applyFill="1" applyBorder="1" applyAlignment="1" applyProtection="1">
      <alignment wrapText="1"/>
      <protection hidden="1"/>
    </xf>
    <xf numFmtId="164" fontId="3" fillId="2" borderId="4" xfId="1" applyFont="1" applyFill="1" applyBorder="1" applyAlignment="1" applyProtection="1">
      <alignment wrapText="1"/>
      <protection hidden="1"/>
    </xf>
    <xf numFmtId="165" fontId="3" fillId="2" borderId="4" xfId="1" applyNumberFormat="1" applyFont="1" applyFill="1" applyBorder="1" applyAlignment="1" applyProtection="1">
      <alignment wrapText="1"/>
      <protection hidden="1"/>
    </xf>
    <xf numFmtId="164" fontId="3" fillId="2" borderId="4" xfId="1" applyNumberFormat="1" applyFont="1" applyFill="1" applyBorder="1" applyAlignment="1" applyProtection="1">
      <alignment wrapText="1"/>
      <protection hidden="1"/>
    </xf>
    <xf numFmtId="165" fontId="3" fillId="2" borderId="7" xfId="1" applyNumberFormat="1" applyFont="1" applyFill="1" applyBorder="1" applyAlignment="1" applyProtection="1">
      <alignment wrapText="1"/>
      <protection hidden="1"/>
    </xf>
    <xf numFmtId="0" fontId="3" fillId="2" borderId="2"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5" xfId="1" applyNumberFormat="1" applyFont="1" applyFill="1" applyBorder="1" applyAlignment="1" applyProtection="1">
      <alignment wrapText="1"/>
      <protection hidden="1"/>
    </xf>
    <xf numFmtId="0" fontId="20" fillId="2" borderId="0" xfId="0" applyFont="1" applyFill="1" applyBorder="1" applyAlignment="1" applyProtection="1">
      <alignment wrapText="1"/>
      <protection hidden="1"/>
    </xf>
    <xf numFmtId="0" fontId="18" fillId="2" borderId="0" xfId="0" applyFont="1" applyFill="1" applyBorder="1" applyProtection="1">
      <protection hidden="1"/>
    </xf>
    <xf numFmtId="0" fontId="17" fillId="2" borderId="2" xfId="0" applyFont="1" applyFill="1" applyBorder="1" applyProtection="1">
      <protection hidden="1"/>
    </xf>
    <xf numFmtId="0" fontId="18" fillId="2" borderId="0" xfId="0" applyFont="1" applyFill="1" applyBorder="1" applyAlignment="1" applyProtection="1">
      <alignment wrapText="1"/>
      <protection hidden="1"/>
    </xf>
    <xf numFmtId="164" fontId="18" fillId="2" borderId="0" xfId="1" applyFont="1" applyFill="1" applyBorder="1" applyAlignment="1" applyProtection="1">
      <alignment wrapText="1"/>
      <protection hidden="1"/>
    </xf>
    <xf numFmtId="165" fontId="18" fillId="2" borderId="0" xfId="1" applyNumberFormat="1" applyFont="1" applyFill="1" applyBorder="1" applyAlignment="1" applyProtection="1">
      <alignment wrapText="1"/>
      <protection hidden="1"/>
    </xf>
    <xf numFmtId="164" fontId="18" fillId="2" borderId="0" xfId="1" applyNumberFormat="1" applyFont="1" applyFill="1" applyBorder="1" applyAlignment="1" applyProtection="1">
      <alignment wrapText="1"/>
      <protection hidden="1"/>
    </xf>
    <xf numFmtId="165" fontId="18" fillId="2" borderId="5" xfId="1" applyNumberFormat="1" applyFont="1" applyFill="1" applyBorder="1" applyAlignment="1" applyProtection="1">
      <alignment wrapText="1"/>
      <protection hidden="1"/>
    </xf>
    <xf numFmtId="0" fontId="17" fillId="2" borderId="8" xfId="0" applyFont="1" applyFill="1" applyBorder="1" applyProtection="1">
      <protection hidden="1"/>
    </xf>
    <xf numFmtId="0" fontId="18" fillId="2" borderId="3" xfId="0" applyFont="1" applyFill="1" applyBorder="1" applyAlignment="1" applyProtection="1">
      <alignment wrapText="1"/>
      <protection hidden="1"/>
    </xf>
    <xf numFmtId="164" fontId="18" fillId="2" borderId="3" xfId="1" applyFont="1" applyFill="1" applyBorder="1" applyAlignment="1" applyProtection="1">
      <alignment wrapText="1"/>
      <protection hidden="1"/>
    </xf>
    <xf numFmtId="165" fontId="18" fillId="2" borderId="3" xfId="1" applyNumberFormat="1" applyFont="1" applyFill="1" applyBorder="1" applyAlignment="1" applyProtection="1">
      <alignment wrapText="1"/>
      <protection hidden="1"/>
    </xf>
    <xf numFmtId="164" fontId="18" fillId="2" borderId="3" xfId="1" applyNumberFormat="1" applyFont="1" applyFill="1" applyBorder="1" applyAlignment="1" applyProtection="1">
      <alignment wrapText="1"/>
      <protection hidden="1"/>
    </xf>
    <xf numFmtId="165" fontId="18" fillId="2" borderId="9" xfId="1" applyNumberFormat="1" applyFont="1" applyFill="1" applyBorder="1" applyAlignment="1" applyProtection="1">
      <alignment wrapText="1"/>
      <protection hidden="1"/>
    </xf>
    <xf numFmtId="0" fontId="7" fillId="4" borderId="6" xfId="0" applyFont="1" applyFill="1" applyBorder="1" applyProtection="1">
      <protection hidden="1"/>
    </xf>
    <xf numFmtId="0" fontId="3" fillId="4" borderId="4" xfId="0" applyFont="1" applyFill="1" applyBorder="1" applyAlignment="1" applyProtection="1">
      <alignment wrapText="1"/>
      <protection hidden="1"/>
    </xf>
    <xf numFmtId="0" fontId="3" fillId="4" borderId="4" xfId="1" applyNumberFormat="1" applyFont="1" applyFill="1" applyBorder="1" applyAlignment="1" applyProtection="1">
      <alignment wrapText="1"/>
      <protection hidden="1"/>
    </xf>
    <xf numFmtId="164" fontId="3" fillId="4" borderId="4" xfId="1" applyFont="1" applyFill="1" applyBorder="1" applyAlignment="1" applyProtection="1">
      <alignment wrapText="1"/>
      <protection hidden="1"/>
    </xf>
    <xf numFmtId="165" fontId="3" fillId="4" borderId="4" xfId="1" applyNumberFormat="1" applyFont="1" applyFill="1" applyBorder="1" applyAlignment="1" applyProtection="1">
      <alignment wrapText="1"/>
      <protection hidden="1"/>
    </xf>
    <xf numFmtId="164" fontId="3" fillId="4" borderId="4" xfId="1" applyNumberFormat="1" applyFont="1" applyFill="1" applyBorder="1" applyAlignment="1" applyProtection="1">
      <alignment wrapText="1"/>
      <protection hidden="1"/>
    </xf>
    <xf numFmtId="165" fontId="3" fillId="4" borderId="7" xfId="1" applyNumberFormat="1" applyFont="1" applyFill="1" applyBorder="1" applyAlignment="1" applyProtection="1">
      <alignment wrapText="1"/>
      <protection hidden="1"/>
    </xf>
    <xf numFmtId="0" fontId="20" fillId="4" borderId="2" xfId="0" applyFont="1" applyFill="1" applyBorder="1" applyAlignment="1" applyProtection="1">
      <protection hidden="1"/>
    </xf>
    <xf numFmtId="0" fontId="20" fillId="4" borderId="0" xfId="0" applyFont="1" applyFill="1" applyBorder="1" applyAlignment="1" applyProtection="1">
      <alignment wrapText="1"/>
      <protection hidden="1"/>
    </xf>
    <xf numFmtId="164" fontId="20" fillId="4" borderId="0" xfId="0" applyNumberFormat="1" applyFont="1" applyFill="1" applyBorder="1" applyAlignment="1" applyProtection="1">
      <alignment wrapText="1"/>
      <protection hidden="1"/>
    </xf>
    <xf numFmtId="0" fontId="20" fillId="4" borderId="5" xfId="0" applyFont="1" applyFill="1" applyBorder="1" applyAlignment="1" applyProtection="1">
      <alignment wrapText="1"/>
      <protection hidden="1"/>
    </xf>
    <xf numFmtId="0" fontId="3" fillId="4" borderId="8" xfId="0" applyFont="1" applyFill="1" applyBorder="1" applyProtection="1">
      <protection hidden="1"/>
    </xf>
    <xf numFmtId="0" fontId="3" fillId="4" borderId="3" xfId="0" applyFont="1" applyFill="1" applyBorder="1" applyAlignment="1" applyProtection="1">
      <alignment wrapText="1"/>
      <protection hidden="1"/>
    </xf>
    <xf numFmtId="0" fontId="3" fillId="4" borderId="3" xfId="1" applyNumberFormat="1" applyFont="1" applyFill="1" applyBorder="1" applyAlignment="1" applyProtection="1">
      <alignment wrapText="1"/>
      <protection hidden="1"/>
    </xf>
    <xf numFmtId="164" fontId="3" fillId="4" borderId="3" xfId="1" applyFont="1" applyFill="1" applyBorder="1" applyAlignment="1" applyProtection="1">
      <alignment wrapText="1"/>
      <protection hidden="1"/>
    </xf>
    <xf numFmtId="165" fontId="3" fillId="4" borderId="3" xfId="1" applyNumberFormat="1" applyFont="1" applyFill="1" applyBorder="1" applyAlignment="1" applyProtection="1">
      <alignment wrapText="1"/>
      <protection hidden="1"/>
    </xf>
    <xf numFmtId="164" fontId="3" fillId="4" borderId="3" xfId="1" applyNumberFormat="1" applyFont="1" applyFill="1" applyBorder="1" applyAlignment="1" applyProtection="1">
      <alignment wrapText="1"/>
      <protection hidden="1"/>
    </xf>
    <xf numFmtId="165" fontId="3" fillId="4" borderId="9"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17" fillId="2" borderId="2" xfId="0" applyFont="1" applyFill="1" applyBorder="1" applyAlignment="1" applyProtection="1">
      <alignment horizontal="left" wrapText="1"/>
      <protection hidden="1"/>
    </xf>
    <xf numFmtId="0" fontId="17"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6"/>
  <sheetViews>
    <sheetView tabSelected="1" zoomScale="90" zoomScaleNormal="90" workbookViewId="0">
      <pane xSplit="3" ySplit="5" topLeftCell="D6" activePane="bottomRight" state="frozen"/>
      <selection pane="topRight" activeCell="D1" sqref="D1"/>
      <selection pane="bottomLeft" activeCell="A6" sqref="A6"/>
      <selection pane="bottomRight" activeCell="D6" sqref="D6"/>
    </sheetView>
  </sheetViews>
  <sheetFormatPr defaultColWidth="9.140625" defaultRowHeight="12.75" x14ac:dyDescent="0.2"/>
  <cols>
    <col min="1" max="1" width="8.85546875" style="136" bestFit="1" customWidth="1"/>
    <col min="2" max="2" width="65.42578125" style="99" bestFit="1" customWidth="1"/>
    <col min="3" max="3" width="11.28515625" style="5" bestFit="1" customWidth="1"/>
    <col min="4" max="4" width="10.28515625" style="9" bestFit="1" customWidth="1"/>
    <col min="5" max="5" width="10.7109375" style="10" bestFit="1" customWidth="1"/>
    <col min="6" max="6" width="10.28515625" style="11" bestFit="1" customWidth="1"/>
    <col min="7" max="7" width="7.7109375" style="12" bestFit="1" customWidth="1"/>
    <col min="8" max="8" width="10.28515625" style="13" bestFit="1" customWidth="1"/>
    <col min="9" max="9" width="10.28515625" style="10" customWidth="1"/>
    <col min="10" max="10" width="10.28515625" style="9" bestFit="1" customWidth="1"/>
    <col min="11" max="11" width="7.7109375" style="10" bestFit="1" customWidth="1"/>
    <col min="12" max="13" width="7.7109375" style="10" hidden="1" customWidth="1"/>
    <col min="14" max="15" width="11.28515625" style="10" bestFit="1" customWidth="1"/>
    <col min="16" max="20" width="10.28515625" style="5" bestFit="1" customWidth="1"/>
    <col min="21" max="22" width="10.28515625" style="10" bestFit="1" customWidth="1"/>
    <col min="23" max="16384" width="9.140625" style="5"/>
  </cols>
  <sheetData>
    <row r="1" spans="1:22" ht="23.25" x14ac:dyDescent="0.35">
      <c r="A1" s="2" t="s">
        <v>214</v>
      </c>
      <c r="B1" s="3"/>
      <c r="C1" s="3"/>
      <c r="D1" s="3"/>
      <c r="E1" s="3"/>
      <c r="F1" s="3"/>
      <c r="G1" s="3"/>
      <c r="H1" s="3"/>
      <c r="I1" s="3"/>
      <c r="J1" s="3"/>
      <c r="K1" s="3"/>
      <c r="L1" s="3"/>
      <c r="M1" s="3"/>
      <c r="N1" s="3"/>
      <c r="O1" s="3"/>
      <c r="P1" s="3"/>
      <c r="Q1" s="3"/>
      <c r="R1" s="3"/>
      <c r="S1" s="3"/>
      <c r="T1" s="3"/>
      <c r="U1" s="3"/>
      <c r="V1" s="4"/>
    </row>
    <row r="2" spans="1:22" x14ac:dyDescent="0.2">
      <c r="A2" s="6"/>
      <c r="B2" s="7"/>
      <c r="C2" s="8"/>
    </row>
    <row r="3" spans="1:22" ht="15.75" x14ac:dyDescent="0.25">
      <c r="A3" s="138" t="s">
        <v>190</v>
      </c>
      <c r="B3" s="139"/>
      <c r="C3" s="139"/>
      <c r="D3" s="139"/>
      <c r="E3" s="139"/>
      <c r="F3" s="139"/>
      <c r="G3" s="139"/>
      <c r="H3" s="139"/>
      <c r="I3" s="139"/>
      <c r="J3" s="139"/>
      <c r="K3" s="139"/>
      <c r="L3" s="139"/>
      <c r="M3" s="139"/>
      <c r="N3" s="139"/>
      <c r="O3" s="139"/>
      <c r="P3" s="139"/>
      <c r="Q3" s="139"/>
      <c r="R3" s="139"/>
      <c r="S3" s="139"/>
      <c r="T3" s="139"/>
      <c r="U3" s="139"/>
      <c r="V3" s="140"/>
    </row>
    <row r="4" spans="1:22" ht="15.75" x14ac:dyDescent="0.25">
      <c r="A4" s="14"/>
      <c r="B4" s="15"/>
      <c r="C4" s="15"/>
      <c r="D4" s="138" t="s">
        <v>198</v>
      </c>
      <c r="E4" s="139"/>
      <c r="F4" s="139"/>
      <c r="G4" s="139"/>
      <c r="H4" s="139"/>
      <c r="I4" s="139"/>
      <c r="J4" s="139"/>
      <c r="K4" s="139"/>
      <c r="L4" s="139"/>
      <c r="M4" s="139"/>
      <c r="N4" s="139"/>
      <c r="O4" s="140"/>
      <c r="P4" s="138" t="s">
        <v>199</v>
      </c>
      <c r="Q4" s="139"/>
      <c r="R4" s="139"/>
      <c r="S4" s="139"/>
      <c r="T4" s="139"/>
      <c r="U4" s="139"/>
      <c r="V4" s="140"/>
    </row>
    <row r="5" spans="1:22" ht="84" customHeight="1" x14ac:dyDescent="0.2">
      <c r="A5" s="16" t="s">
        <v>0</v>
      </c>
      <c r="B5" s="17" t="s">
        <v>1</v>
      </c>
      <c r="C5" s="18" t="s">
        <v>2</v>
      </c>
      <c r="D5" s="19" t="s">
        <v>213</v>
      </c>
      <c r="E5" s="20" t="s">
        <v>178</v>
      </c>
      <c r="F5" s="19" t="s">
        <v>212</v>
      </c>
      <c r="G5" s="20" t="s">
        <v>179</v>
      </c>
      <c r="H5" s="19" t="s">
        <v>206</v>
      </c>
      <c r="I5" s="19" t="s">
        <v>186</v>
      </c>
      <c r="J5" s="19" t="s">
        <v>207</v>
      </c>
      <c r="K5" s="20" t="s">
        <v>176</v>
      </c>
      <c r="L5" s="20" t="s">
        <v>211</v>
      </c>
      <c r="M5" s="20" t="s">
        <v>210</v>
      </c>
      <c r="N5" s="19" t="s">
        <v>208</v>
      </c>
      <c r="O5" s="20" t="s">
        <v>189</v>
      </c>
      <c r="P5" s="21" t="s">
        <v>180</v>
      </c>
      <c r="Q5" s="21" t="s">
        <v>181</v>
      </c>
      <c r="R5" s="21" t="s">
        <v>182</v>
      </c>
      <c r="S5" s="21" t="s">
        <v>183</v>
      </c>
      <c r="T5" s="21" t="s">
        <v>184</v>
      </c>
      <c r="U5" s="19" t="s">
        <v>188</v>
      </c>
      <c r="V5" s="19" t="s">
        <v>188</v>
      </c>
    </row>
    <row r="6" spans="1:22" ht="13.5" customHeight="1" x14ac:dyDescent="0.2">
      <c r="A6" s="22"/>
      <c r="B6" s="23"/>
      <c r="C6" s="24"/>
      <c r="D6" s="25"/>
      <c r="E6" s="26"/>
      <c r="F6" s="25"/>
      <c r="G6" s="27"/>
      <c r="H6" s="25"/>
      <c r="I6" s="25"/>
      <c r="J6" s="25"/>
      <c r="K6" s="27"/>
      <c r="L6" s="27"/>
      <c r="M6" s="27"/>
      <c r="N6" s="26"/>
      <c r="O6" s="26"/>
      <c r="P6" s="28">
        <v>1.37</v>
      </c>
      <c r="Q6" s="28">
        <v>1.62</v>
      </c>
      <c r="R6" s="28">
        <v>1.47</v>
      </c>
      <c r="S6" s="28">
        <v>2.17</v>
      </c>
      <c r="T6" s="28">
        <v>3</v>
      </c>
      <c r="U6" s="29">
        <v>1.65</v>
      </c>
      <c r="V6" s="29">
        <v>2.1</v>
      </c>
    </row>
    <row r="7" spans="1:22" ht="13.5" customHeight="1" x14ac:dyDescent="0.2">
      <c r="A7" s="22"/>
      <c r="B7" s="23"/>
      <c r="C7" s="30" t="s">
        <v>5</v>
      </c>
      <c r="D7" s="31" t="s">
        <v>6</v>
      </c>
      <c r="E7" s="32" t="s">
        <v>6</v>
      </c>
      <c r="F7" s="31" t="s">
        <v>6</v>
      </c>
      <c r="G7" s="32" t="s">
        <v>6</v>
      </c>
      <c r="H7" s="31" t="s">
        <v>6</v>
      </c>
      <c r="I7" s="31" t="s">
        <v>6</v>
      </c>
      <c r="J7" s="31" t="s">
        <v>6</v>
      </c>
      <c r="K7" s="32" t="s">
        <v>6</v>
      </c>
      <c r="L7" s="32" t="s">
        <v>6</v>
      </c>
      <c r="M7" s="32" t="s">
        <v>6</v>
      </c>
      <c r="N7" s="32" t="s">
        <v>6</v>
      </c>
      <c r="O7" s="32" t="s">
        <v>6</v>
      </c>
      <c r="P7" s="33" t="s">
        <v>6</v>
      </c>
      <c r="Q7" s="33" t="s">
        <v>6</v>
      </c>
      <c r="R7" s="33" t="s">
        <v>6</v>
      </c>
      <c r="S7" s="33" t="s">
        <v>6</v>
      </c>
      <c r="T7" s="33" t="s">
        <v>6</v>
      </c>
      <c r="U7" s="31" t="s">
        <v>6</v>
      </c>
      <c r="V7" s="31" t="s">
        <v>6</v>
      </c>
    </row>
    <row r="8" spans="1:22" x14ac:dyDescent="0.2">
      <c r="A8" s="34"/>
      <c r="B8" s="35" t="s">
        <v>3</v>
      </c>
      <c r="C8" s="36"/>
      <c r="D8" s="37"/>
      <c r="E8" s="38"/>
      <c r="F8" s="39"/>
      <c r="G8" s="38"/>
      <c r="H8" s="39"/>
      <c r="I8" s="38"/>
      <c r="J8" s="37"/>
      <c r="K8" s="37"/>
      <c r="L8" s="37"/>
      <c r="M8" s="37"/>
      <c r="N8" s="38"/>
      <c r="O8" s="38"/>
      <c r="P8" s="40"/>
      <c r="Q8" s="41"/>
      <c r="R8" s="41"/>
      <c r="S8" s="41"/>
      <c r="T8" s="41"/>
      <c r="U8" s="37"/>
      <c r="V8" s="42"/>
    </row>
    <row r="9" spans="1:22" x14ac:dyDescent="0.2">
      <c r="A9" s="43"/>
      <c r="B9" s="44"/>
      <c r="C9" s="45"/>
      <c r="D9" s="46"/>
      <c r="E9" s="47"/>
      <c r="F9" s="48"/>
      <c r="G9" s="49"/>
      <c r="H9" s="50"/>
      <c r="I9" s="46"/>
      <c r="J9" s="48"/>
      <c r="K9" s="47"/>
      <c r="L9" s="47"/>
      <c r="M9" s="47"/>
      <c r="N9" s="48"/>
      <c r="O9" s="47"/>
      <c r="P9" s="45"/>
      <c r="Q9" s="45"/>
      <c r="R9" s="45"/>
      <c r="S9" s="45"/>
      <c r="T9" s="45"/>
      <c r="U9" s="46"/>
      <c r="V9" s="46"/>
    </row>
    <row r="10" spans="1:22" x14ac:dyDescent="0.2">
      <c r="A10" s="51"/>
      <c r="B10" s="52" t="s">
        <v>177</v>
      </c>
      <c r="C10" s="53"/>
      <c r="D10" s="54"/>
      <c r="E10" s="55"/>
      <c r="F10" s="56"/>
      <c r="G10" s="57"/>
      <c r="H10" s="58"/>
      <c r="I10" s="57"/>
      <c r="J10" s="59"/>
      <c r="K10" s="55"/>
      <c r="L10" s="55"/>
      <c r="M10" s="55"/>
      <c r="N10" s="60"/>
      <c r="O10" s="57"/>
      <c r="P10" s="61"/>
      <c r="Q10" s="61"/>
      <c r="R10" s="61"/>
      <c r="S10" s="61"/>
      <c r="T10" s="61"/>
      <c r="U10" s="56"/>
      <c r="V10" s="56"/>
    </row>
    <row r="11" spans="1:22" x14ac:dyDescent="0.2">
      <c r="A11" s="62" t="s">
        <v>7</v>
      </c>
      <c r="B11" s="63" t="s">
        <v>8</v>
      </c>
      <c r="C11" s="64">
        <v>15</v>
      </c>
      <c r="D11" s="56">
        <f t="shared" ref="D11:D18" si="0">ROUND(E11*C11,1)</f>
        <v>568.5</v>
      </c>
      <c r="E11" s="55">
        <v>37.902999999999999</v>
      </c>
      <c r="F11" s="56">
        <v>191.2</v>
      </c>
      <c r="G11" s="57">
        <f t="shared" ref="G11:G18" si="1">F11/C11</f>
        <v>12.746666666666666</v>
      </c>
      <c r="H11" s="56">
        <f t="shared" ref="H11:H26" si="2">ROUND(I11*C11,1)</f>
        <v>269.8</v>
      </c>
      <c r="I11" s="57">
        <v>17.9874746208</v>
      </c>
      <c r="J11" s="65">
        <v>268</v>
      </c>
      <c r="K11" s="55">
        <f>J11/C11</f>
        <v>17.866666666666667</v>
      </c>
      <c r="L11" s="66"/>
      <c r="M11" s="55">
        <f>L11/C11</f>
        <v>0</v>
      </c>
      <c r="N11" s="56">
        <f t="shared" ref="N11:N26" si="3">ROUND(O11*C11,1)</f>
        <v>276</v>
      </c>
      <c r="O11" s="57">
        <v>18.399000000000001</v>
      </c>
      <c r="P11" s="56">
        <f t="shared" ref="P11:T16" si="4">ROUND($C11*$G11*P$6,1)</f>
        <v>261.89999999999998</v>
      </c>
      <c r="Q11" s="56">
        <f t="shared" si="4"/>
        <v>309.7</v>
      </c>
      <c r="R11" s="56">
        <f t="shared" si="4"/>
        <v>281.10000000000002</v>
      </c>
      <c r="S11" s="56">
        <f t="shared" si="4"/>
        <v>414.9</v>
      </c>
      <c r="T11" s="56">
        <f t="shared" si="4"/>
        <v>573.6</v>
      </c>
      <c r="U11" s="56">
        <f t="shared" ref="U11:V26" si="5">ROUND($H11*U$6,1)</f>
        <v>445.2</v>
      </c>
      <c r="V11" s="56">
        <f t="shared" si="5"/>
        <v>566.6</v>
      </c>
    </row>
    <row r="12" spans="1:22" x14ac:dyDescent="0.2">
      <c r="A12" s="67" t="s">
        <v>9</v>
      </c>
      <c r="B12" s="63" t="s">
        <v>10</v>
      </c>
      <c r="C12" s="64">
        <v>15</v>
      </c>
      <c r="D12" s="56">
        <f t="shared" si="0"/>
        <v>568.5</v>
      </c>
      <c r="E12" s="55">
        <v>37.902999999999999</v>
      </c>
      <c r="F12" s="56">
        <v>266.7</v>
      </c>
      <c r="G12" s="57">
        <f t="shared" si="1"/>
        <v>17.779999999999998</v>
      </c>
      <c r="H12" s="56">
        <f t="shared" si="2"/>
        <v>269.8</v>
      </c>
      <c r="I12" s="57">
        <v>17.9874746208</v>
      </c>
      <c r="J12" s="65">
        <v>268</v>
      </c>
      <c r="K12" s="55">
        <f t="shared" ref="K12:K26" si="6">J12/C12</f>
        <v>17.866666666666667</v>
      </c>
      <c r="L12" s="66"/>
      <c r="M12" s="55">
        <f t="shared" ref="M12:M26" si="7">L12/C12</f>
        <v>0</v>
      </c>
      <c r="N12" s="56">
        <f t="shared" si="3"/>
        <v>276</v>
      </c>
      <c r="O12" s="57">
        <v>18.399000000000001</v>
      </c>
      <c r="P12" s="56">
        <f t="shared" si="4"/>
        <v>365.4</v>
      </c>
      <c r="Q12" s="56">
        <f t="shared" si="4"/>
        <v>432.1</v>
      </c>
      <c r="R12" s="56">
        <f t="shared" si="4"/>
        <v>392</v>
      </c>
      <c r="S12" s="56">
        <f t="shared" si="4"/>
        <v>578.70000000000005</v>
      </c>
      <c r="T12" s="56">
        <f t="shared" si="4"/>
        <v>800.1</v>
      </c>
      <c r="U12" s="56">
        <f t="shared" si="5"/>
        <v>445.2</v>
      </c>
      <c r="V12" s="56">
        <f t="shared" si="5"/>
        <v>566.6</v>
      </c>
    </row>
    <row r="13" spans="1:22" x14ac:dyDescent="0.2">
      <c r="A13" s="68" t="s">
        <v>11</v>
      </c>
      <c r="B13" s="63" t="s">
        <v>12</v>
      </c>
      <c r="C13" s="64">
        <v>12</v>
      </c>
      <c r="D13" s="56">
        <f t="shared" si="0"/>
        <v>454.8</v>
      </c>
      <c r="E13" s="55">
        <v>37.902999999999999</v>
      </c>
      <c r="F13" s="56">
        <v>213.5</v>
      </c>
      <c r="G13" s="57">
        <f t="shared" si="1"/>
        <v>17.791666666666668</v>
      </c>
      <c r="H13" s="56">
        <f t="shared" si="2"/>
        <v>215.9</v>
      </c>
      <c r="I13" s="57">
        <v>17.995384680000004</v>
      </c>
      <c r="J13" s="65">
        <v>209.1</v>
      </c>
      <c r="K13" s="55">
        <f t="shared" si="6"/>
        <v>17.425000000000001</v>
      </c>
      <c r="L13" s="66"/>
      <c r="M13" s="55">
        <f t="shared" si="7"/>
        <v>0</v>
      </c>
      <c r="N13" s="56">
        <f t="shared" si="3"/>
        <v>220.8</v>
      </c>
      <c r="O13" s="57">
        <v>18.399000000000001</v>
      </c>
      <c r="P13" s="56">
        <f t="shared" si="4"/>
        <v>292.5</v>
      </c>
      <c r="Q13" s="56">
        <f t="shared" si="4"/>
        <v>345.9</v>
      </c>
      <c r="R13" s="56">
        <f t="shared" si="4"/>
        <v>313.8</v>
      </c>
      <c r="S13" s="56">
        <f t="shared" si="4"/>
        <v>463.3</v>
      </c>
      <c r="T13" s="56">
        <f t="shared" si="4"/>
        <v>640.5</v>
      </c>
      <c r="U13" s="56">
        <f t="shared" si="5"/>
        <v>356.2</v>
      </c>
      <c r="V13" s="56">
        <f t="shared" si="5"/>
        <v>453.4</v>
      </c>
    </row>
    <row r="14" spans="1:22" x14ac:dyDescent="0.2">
      <c r="A14" s="67" t="s">
        <v>13</v>
      </c>
      <c r="B14" s="63" t="s">
        <v>14</v>
      </c>
      <c r="C14" s="64">
        <v>5</v>
      </c>
      <c r="D14" s="56">
        <f t="shared" si="0"/>
        <v>189.5</v>
      </c>
      <c r="E14" s="55">
        <v>37.902999999999999</v>
      </c>
      <c r="F14" s="56">
        <v>88.8</v>
      </c>
      <c r="G14" s="57">
        <f t="shared" si="1"/>
        <v>17.759999999999998</v>
      </c>
      <c r="H14" s="56">
        <f t="shared" si="2"/>
        <v>90.1</v>
      </c>
      <c r="I14" s="57">
        <v>18.011204798400005</v>
      </c>
      <c r="J14" s="65">
        <v>89.5</v>
      </c>
      <c r="K14" s="55">
        <f t="shared" si="6"/>
        <v>17.899999999999999</v>
      </c>
      <c r="L14" s="66"/>
      <c r="M14" s="55">
        <f t="shared" si="7"/>
        <v>0</v>
      </c>
      <c r="N14" s="56">
        <f t="shared" si="3"/>
        <v>92</v>
      </c>
      <c r="O14" s="57">
        <v>18.399000000000001</v>
      </c>
      <c r="P14" s="56">
        <f t="shared" si="4"/>
        <v>121.7</v>
      </c>
      <c r="Q14" s="56">
        <f t="shared" si="4"/>
        <v>143.9</v>
      </c>
      <c r="R14" s="56">
        <f t="shared" si="4"/>
        <v>130.5</v>
      </c>
      <c r="S14" s="56">
        <f t="shared" si="4"/>
        <v>192.7</v>
      </c>
      <c r="T14" s="56">
        <f t="shared" si="4"/>
        <v>266.39999999999998</v>
      </c>
      <c r="U14" s="56">
        <f t="shared" si="5"/>
        <v>148.69999999999999</v>
      </c>
      <c r="V14" s="56">
        <f t="shared" si="5"/>
        <v>189.2</v>
      </c>
    </row>
    <row r="15" spans="1:22" x14ac:dyDescent="0.2">
      <c r="A15" s="67" t="s">
        <v>15</v>
      </c>
      <c r="B15" s="63" t="s">
        <v>16</v>
      </c>
      <c r="C15" s="64">
        <v>9</v>
      </c>
      <c r="D15" s="56">
        <f t="shared" si="0"/>
        <v>341.1</v>
      </c>
      <c r="E15" s="55">
        <v>37.902999999999999</v>
      </c>
      <c r="F15" s="56">
        <v>159.80000000000001</v>
      </c>
      <c r="G15" s="57">
        <f t="shared" si="1"/>
        <v>17.755555555555556</v>
      </c>
      <c r="H15" s="56">
        <f t="shared" si="2"/>
        <v>161.80000000000001</v>
      </c>
      <c r="I15" s="57">
        <v>17.982201248000003</v>
      </c>
      <c r="J15" s="65">
        <v>160.80000000000001</v>
      </c>
      <c r="K15" s="55">
        <f t="shared" si="6"/>
        <v>17.866666666666667</v>
      </c>
      <c r="L15" s="66"/>
      <c r="M15" s="55">
        <f t="shared" si="7"/>
        <v>0</v>
      </c>
      <c r="N15" s="56">
        <f t="shared" si="3"/>
        <v>165.6</v>
      </c>
      <c r="O15" s="57">
        <v>18.399000000000001</v>
      </c>
      <c r="P15" s="56">
        <f t="shared" si="4"/>
        <v>218.9</v>
      </c>
      <c r="Q15" s="56">
        <f t="shared" si="4"/>
        <v>258.89999999999998</v>
      </c>
      <c r="R15" s="56">
        <f t="shared" si="4"/>
        <v>234.9</v>
      </c>
      <c r="S15" s="56">
        <f t="shared" si="4"/>
        <v>346.8</v>
      </c>
      <c r="T15" s="56">
        <f t="shared" si="4"/>
        <v>479.4</v>
      </c>
      <c r="U15" s="56">
        <f t="shared" si="5"/>
        <v>267</v>
      </c>
      <c r="V15" s="56">
        <f t="shared" si="5"/>
        <v>339.8</v>
      </c>
    </row>
    <row r="16" spans="1:22" x14ac:dyDescent="0.2">
      <c r="A16" s="67" t="s">
        <v>17</v>
      </c>
      <c r="B16" s="63" t="s">
        <v>18</v>
      </c>
      <c r="C16" s="64">
        <v>6</v>
      </c>
      <c r="D16" s="56">
        <f t="shared" si="0"/>
        <v>227.4</v>
      </c>
      <c r="E16" s="55">
        <v>37.902999999999999</v>
      </c>
      <c r="F16" s="56">
        <v>106.8</v>
      </c>
      <c r="G16" s="57">
        <f t="shared" si="1"/>
        <v>17.8</v>
      </c>
      <c r="H16" s="56">
        <f t="shared" si="2"/>
        <v>107.9</v>
      </c>
      <c r="I16" s="57">
        <v>17.982201248000003</v>
      </c>
      <c r="J16" s="65">
        <v>107.3</v>
      </c>
      <c r="K16" s="55">
        <f t="shared" si="6"/>
        <v>17.883333333333333</v>
      </c>
      <c r="L16" s="66"/>
      <c r="M16" s="55">
        <f t="shared" si="7"/>
        <v>0</v>
      </c>
      <c r="N16" s="56">
        <f t="shared" si="3"/>
        <v>110.4</v>
      </c>
      <c r="O16" s="57">
        <v>18.399000000000001</v>
      </c>
      <c r="P16" s="56">
        <f t="shared" si="4"/>
        <v>146.30000000000001</v>
      </c>
      <c r="Q16" s="56">
        <f t="shared" si="4"/>
        <v>173</v>
      </c>
      <c r="R16" s="56">
        <f t="shared" si="4"/>
        <v>157</v>
      </c>
      <c r="S16" s="56">
        <f t="shared" si="4"/>
        <v>231.8</v>
      </c>
      <c r="T16" s="56">
        <f t="shared" si="4"/>
        <v>320.39999999999998</v>
      </c>
      <c r="U16" s="56">
        <f t="shared" si="5"/>
        <v>178</v>
      </c>
      <c r="V16" s="56">
        <f t="shared" si="5"/>
        <v>226.6</v>
      </c>
    </row>
    <row r="17" spans="1:22" x14ac:dyDescent="0.2">
      <c r="A17" s="67" t="s">
        <v>19</v>
      </c>
      <c r="B17" s="63" t="s">
        <v>20</v>
      </c>
      <c r="C17" s="64">
        <v>8</v>
      </c>
      <c r="D17" s="56">
        <f t="shared" si="0"/>
        <v>303.2</v>
      </c>
      <c r="E17" s="55">
        <v>37.902999999999999</v>
      </c>
      <c r="F17" s="56">
        <v>142.30000000000001</v>
      </c>
      <c r="G17" s="57">
        <f t="shared" si="1"/>
        <v>17.787500000000001</v>
      </c>
      <c r="H17" s="56">
        <f t="shared" si="2"/>
        <v>143.9</v>
      </c>
      <c r="I17" s="57">
        <v>17.982201248000003</v>
      </c>
      <c r="J17" s="65">
        <v>142.9</v>
      </c>
      <c r="K17" s="55">
        <f t="shared" si="6"/>
        <v>17.862500000000001</v>
      </c>
      <c r="L17" s="66"/>
      <c r="M17" s="55">
        <f t="shared" si="7"/>
        <v>0</v>
      </c>
      <c r="N17" s="56">
        <f t="shared" si="3"/>
        <v>147.19999999999999</v>
      </c>
      <c r="O17" s="57">
        <v>18.399000000000001</v>
      </c>
      <c r="P17" s="56">
        <v>0</v>
      </c>
      <c r="Q17" s="56">
        <f t="shared" ref="Q17:T18" si="8">ROUND($C17*$G17*Q$6,1)</f>
        <v>230.5</v>
      </c>
      <c r="R17" s="56">
        <f t="shared" si="8"/>
        <v>209.2</v>
      </c>
      <c r="S17" s="56">
        <f t="shared" si="8"/>
        <v>308.8</v>
      </c>
      <c r="T17" s="56">
        <f t="shared" si="8"/>
        <v>426.9</v>
      </c>
      <c r="U17" s="56">
        <f t="shared" si="5"/>
        <v>237.4</v>
      </c>
      <c r="V17" s="56">
        <f t="shared" si="5"/>
        <v>302.2</v>
      </c>
    </row>
    <row r="18" spans="1:22" x14ac:dyDescent="0.2">
      <c r="A18" s="67" t="s">
        <v>21</v>
      </c>
      <c r="B18" s="63" t="s">
        <v>22</v>
      </c>
      <c r="C18" s="64">
        <v>14</v>
      </c>
      <c r="D18" s="56">
        <f t="shared" si="0"/>
        <v>530.6</v>
      </c>
      <c r="E18" s="55">
        <v>37.902999999999999</v>
      </c>
      <c r="F18" s="56">
        <v>249.1</v>
      </c>
      <c r="G18" s="57">
        <f t="shared" si="1"/>
        <v>17.792857142857141</v>
      </c>
      <c r="H18" s="56">
        <f t="shared" si="2"/>
        <v>251.8</v>
      </c>
      <c r="I18" s="57">
        <v>17.982201248000003</v>
      </c>
      <c r="J18" s="65">
        <v>250.2</v>
      </c>
      <c r="K18" s="55">
        <f t="shared" si="6"/>
        <v>17.87142857142857</v>
      </c>
      <c r="L18" s="66"/>
      <c r="M18" s="55">
        <f t="shared" si="7"/>
        <v>0</v>
      </c>
      <c r="N18" s="56">
        <f t="shared" si="3"/>
        <v>257.60000000000002</v>
      </c>
      <c r="O18" s="57">
        <v>18.399000000000001</v>
      </c>
      <c r="P18" s="56">
        <f>ROUND($C18*$G18*P$6,1)</f>
        <v>341.3</v>
      </c>
      <c r="Q18" s="56">
        <f t="shared" si="8"/>
        <v>403.5</v>
      </c>
      <c r="R18" s="56">
        <f t="shared" si="8"/>
        <v>366.2</v>
      </c>
      <c r="S18" s="56">
        <f t="shared" si="8"/>
        <v>540.5</v>
      </c>
      <c r="T18" s="56">
        <f t="shared" si="8"/>
        <v>747.3</v>
      </c>
      <c r="U18" s="56">
        <f t="shared" si="5"/>
        <v>415.5</v>
      </c>
      <c r="V18" s="56">
        <f t="shared" si="5"/>
        <v>528.79999999999995</v>
      </c>
    </row>
    <row r="19" spans="1:22" s="69" customFormat="1" x14ac:dyDescent="0.2">
      <c r="A19" s="67" t="s">
        <v>23</v>
      </c>
      <c r="B19" s="63" t="s">
        <v>24</v>
      </c>
      <c r="C19" s="56"/>
      <c r="D19" s="56"/>
      <c r="E19" s="55">
        <v>37.902999999999999</v>
      </c>
      <c r="F19" s="56"/>
      <c r="G19" s="57"/>
      <c r="H19" s="56">
        <f t="shared" si="2"/>
        <v>0</v>
      </c>
      <c r="I19" s="57">
        <v>0</v>
      </c>
      <c r="J19" s="65">
        <v>0</v>
      </c>
      <c r="K19" s="55">
        <v>0</v>
      </c>
      <c r="L19" s="66"/>
      <c r="M19" s="55">
        <v>0</v>
      </c>
      <c r="N19" s="56">
        <f t="shared" si="3"/>
        <v>0</v>
      </c>
      <c r="O19" s="57">
        <v>18.399000000000001</v>
      </c>
      <c r="P19" s="56"/>
      <c r="Q19" s="56"/>
      <c r="R19" s="56"/>
      <c r="S19" s="56"/>
      <c r="T19" s="56"/>
      <c r="U19" s="56">
        <f t="shared" si="5"/>
        <v>0</v>
      </c>
      <c r="V19" s="56">
        <f t="shared" si="5"/>
        <v>0</v>
      </c>
    </row>
    <row r="20" spans="1:22" x14ac:dyDescent="0.2">
      <c r="A20" s="67" t="s">
        <v>25</v>
      </c>
      <c r="B20" s="63" t="s">
        <v>26</v>
      </c>
      <c r="C20" s="64">
        <v>15</v>
      </c>
      <c r="D20" s="56">
        <f t="shared" ref="D20:D26" si="9">ROUND(E20*C20,1)</f>
        <v>568.5</v>
      </c>
      <c r="E20" s="55">
        <v>37.902999999999999</v>
      </c>
      <c r="F20" s="56">
        <v>302.7</v>
      </c>
      <c r="G20" s="57">
        <f t="shared" ref="G20:G26" si="10">F20/C20</f>
        <v>20.18</v>
      </c>
      <c r="H20" s="56">
        <f t="shared" si="2"/>
        <v>305.8</v>
      </c>
      <c r="I20" s="57">
        <v>20.384222558400001</v>
      </c>
      <c r="J20" s="65">
        <v>296.2</v>
      </c>
      <c r="K20" s="55">
        <f t="shared" si="6"/>
        <v>19.746666666666666</v>
      </c>
      <c r="L20" s="66"/>
      <c r="M20" s="55">
        <f t="shared" si="7"/>
        <v>0</v>
      </c>
      <c r="N20" s="56">
        <f t="shared" si="3"/>
        <v>276</v>
      </c>
      <c r="O20" s="57">
        <v>18.399000000000001</v>
      </c>
      <c r="P20" s="56">
        <f>ROUND($C20*$G20*P$6,1)</f>
        <v>414.7</v>
      </c>
      <c r="Q20" s="56">
        <v>0</v>
      </c>
      <c r="R20" s="56">
        <f t="shared" ref="R20:T22" si="11">ROUND($C20*$G20*R$6,1)</f>
        <v>445</v>
      </c>
      <c r="S20" s="56">
        <f t="shared" si="11"/>
        <v>656.9</v>
      </c>
      <c r="T20" s="56">
        <f t="shared" si="11"/>
        <v>908.1</v>
      </c>
      <c r="U20" s="56">
        <f t="shared" si="5"/>
        <v>504.6</v>
      </c>
      <c r="V20" s="56">
        <f t="shared" si="5"/>
        <v>642.20000000000005</v>
      </c>
    </row>
    <row r="21" spans="1:22" x14ac:dyDescent="0.2">
      <c r="A21" s="67" t="s">
        <v>27</v>
      </c>
      <c r="B21" s="63" t="s">
        <v>26</v>
      </c>
      <c r="C21" s="64">
        <v>30</v>
      </c>
      <c r="D21" s="56">
        <f t="shared" si="9"/>
        <v>1137.0999999999999</v>
      </c>
      <c r="E21" s="55">
        <v>37.902999999999999</v>
      </c>
      <c r="F21" s="56">
        <v>302.7</v>
      </c>
      <c r="G21" s="57">
        <f t="shared" si="10"/>
        <v>10.09</v>
      </c>
      <c r="H21" s="56">
        <f t="shared" si="2"/>
        <v>305.8</v>
      </c>
      <c r="I21" s="57">
        <v>10.192111279200001</v>
      </c>
      <c r="J21" s="65">
        <v>296.2</v>
      </c>
      <c r="K21" s="55">
        <f t="shared" si="6"/>
        <v>9.8733333333333331</v>
      </c>
      <c r="L21" s="66"/>
      <c r="M21" s="55">
        <f t="shared" si="7"/>
        <v>0</v>
      </c>
      <c r="N21" s="56">
        <f t="shared" si="3"/>
        <v>478.3</v>
      </c>
      <c r="O21" s="57">
        <f>((423.7/C21)*1.06)*1.065</f>
        <v>15.943830999999999</v>
      </c>
      <c r="P21" s="56">
        <f>ROUND($C21*$G21*P$6,1)</f>
        <v>414.7</v>
      </c>
      <c r="Q21" s="56">
        <v>0</v>
      </c>
      <c r="R21" s="56">
        <f t="shared" si="11"/>
        <v>445</v>
      </c>
      <c r="S21" s="56">
        <f t="shared" si="11"/>
        <v>656.9</v>
      </c>
      <c r="T21" s="56">
        <f t="shared" si="11"/>
        <v>908.1</v>
      </c>
      <c r="U21" s="56">
        <f t="shared" si="5"/>
        <v>504.6</v>
      </c>
      <c r="V21" s="56">
        <f t="shared" si="5"/>
        <v>642.20000000000005</v>
      </c>
    </row>
    <row r="22" spans="1:22" x14ac:dyDescent="0.2">
      <c r="A22" s="67" t="s">
        <v>28</v>
      </c>
      <c r="B22" s="63" t="s">
        <v>26</v>
      </c>
      <c r="C22" s="64">
        <v>45</v>
      </c>
      <c r="D22" s="56">
        <f t="shared" si="9"/>
        <v>1705.6</v>
      </c>
      <c r="E22" s="55">
        <v>37.902999999999999</v>
      </c>
      <c r="F22" s="56">
        <v>302.7</v>
      </c>
      <c r="G22" s="57">
        <f t="shared" si="10"/>
        <v>6.7266666666666666</v>
      </c>
      <c r="H22" s="56">
        <f t="shared" si="2"/>
        <v>305.8</v>
      </c>
      <c r="I22" s="57">
        <v>6.7947408528000004</v>
      </c>
      <c r="J22" s="65">
        <v>296.2</v>
      </c>
      <c r="K22" s="55">
        <f t="shared" si="6"/>
        <v>6.5822222222222218</v>
      </c>
      <c r="L22" s="66"/>
      <c r="M22" s="55">
        <f t="shared" si="7"/>
        <v>0</v>
      </c>
      <c r="N22" s="56">
        <f t="shared" si="3"/>
        <v>478.3</v>
      </c>
      <c r="O22" s="57">
        <f>((423.7/C22)*1.06)*1.065</f>
        <v>10.629220666666667</v>
      </c>
      <c r="P22" s="56">
        <f>ROUND($C22*$G22*P$6,1)</f>
        <v>414.7</v>
      </c>
      <c r="Q22" s="56">
        <v>0</v>
      </c>
      <c r="R22" s="56">
        <f t="shared" si="11"/>
        <v>445</v>
      </c>
      <c r="S22" s="56">
        <f t="shared" si="11"/>
        <v>656.9</v>
      </c>
      <c r="T22" s="56">
        <f t="shared" si="11"/>
        <v>908.1</v>
      </c>
      <c r="U22" s="56">
        <f t="shared" si="5"/>
        <v>504.6</v>
      </c>
      <c r="V22" s="56">
        <f t="shared" si="5"/>
        <v>642.20000000000005</v>
      </c>
    </row>
    <row r="23" spans="1:22" x14ac:dyDescent="0.2">
      <c r="A23" s="67" t="s">
        <v>29</v>
      </c>
      <c r="B23" s="63" t="s">
        <v>30</v>
      </c>
      <c r="C23" s="64">
        <v>15</v>
      </c>
      <c r="D23" s="56">
        <f t="shared" si="9"/>
        <v>568.5</v>
      </c>
      <c r="E23" s="55">
        <v>37.902999999999999</v>
      </c>
      <c r="F23" s="56">
        <v>340.6</v>
      </c>
      <c r="G23" s="57">
        <f t="shared" si="10"/>
        <v>22.706666666666667</v>
      </c>
      <c r="H23" s="56">
        <f t="shared" si="2"/>
        <v>305.8</v>
      </c>
      <c r="I23" s="57">
        <v>20.384222558400001</v>
      </c>
      <c r="J23" s="65">
        <v>296.2</v>
      </c>
      <c r="K23" s="55">
        <f t="shared" si="6"/>
        <v>19.746666666666666</v>
      </c>
      <c r="L23" s="66"/>
      <c r="M23" s="55">
        <f t="shared" si="7"/>
        <v>0</v>
      </c>
      <c r="N23" s="56">
        <f t="shared" si="3"/>
        <v>478.3</v>
      </c>
      <c r="O23" s="57">
        <f>((423.7/C23)*1.06)*1.065</f>
        <v>31.887661999999999</v>
      </c>
      <c r="P23" s="56">
        <v>0</v>
      </c>
      <c r="Q23" s="56">
        <f t="shared" ref="Q23:S26" si="12">ROUND($C23*$G23*Q$6,1)</f>
        <v>551.79999999999995</v>
      </c>
      <c r="R23" s="56">
        <f t="shared" si="12"/>
        <v>500.7</v>
      </c>
      <c r="S23" s="56">
        <f t="shared" si="12"/>
        <v>739.1</v>
      </c>
      <c r="T23" s="56">
        <v>0</v>
      </c>
      <c r="U23" s="56">
        <f t="shared" si="5"/>
        <v>504.6</v>
      </c>
      <c r="V23" s="56">
        <f t="shared" si="5"/>
        <v>642.20000000000005</v>
      </c>
    </row>
    <row r="24" spans="1:22" x14ac:dyDescent="0.2">
      <c r="A24" s="67" t="s">
        <v>31</v>
      </c>
      <c r="B24" s="63" t="s">
        <v>30</v>
      </c>
      <c r="C24" s="64">
        <v>30</v>
      </c>
      <c r="D24" s="56">
        <f t="shared" si="9"/>
        <v>1137.0999999999999</v>
      </c>
      <c r="E24" s="55">
        <v>37.902999999999999</v>
      </c>
      <c r="F24" s="56">
        <v>340.6</v>
      </c>
      <c r="G24" s="57">
        <f t="shared" si="10"/>
        <v>11.353333333333333</v>
      </c>
      <c r="H24" s="56">
        <f t="shared" si="2"/>
        <v>305.8</v>
      </c>
      <c r="I24" s="57">
        <v>10.192111279200001</v>
      </c>
      <c r="J24" s="65">
        <v>296.2</v>
      </c>
      <c r="K24" s="55">
        <f t="shared" si="6"/>
        <v>9.8733333333333331</v>
      </c>
      <c r="L24" s="66"/>
      <c r="M24" s="55">
        <f t="shared" si="7"/>
        <v>0</v>
      </c>
      <c r="N24" s="56">
        <f t="shared" si="3"/>
        <v>478.3</v>
      </c>
      <c r="O24" s="57">
        <f>((423.7/C24)*1.06)*1.065</f>
        <v>15.943830999999999</v>
      </c>
      <c r="P24" s="56">
        <v>0</v>
      </c>
      <c r="Q24" s="56">
        <f t="shared" si="12"/>
        <v>551.79999999999995</v>
      </c>
      <c r="R24" s="56">
        <f t="shared" si="12"/>
        <v>500.7</v>
      </c>
      <c r="S24" s="56">
        <f t="shared" si="12"/>
        <v>739.1</v>
      </c>
      <c r="T24" s="56">
        <v>0</v>
      </c>
      <c r="U24" s="56">
        <f t="shared" si="5"/>
        <v>504.6</v>
      </c>
      <c r="V24" s="56">
        <f t="shared" si="5"/>
        <v>642.20000000000005</v>
      </c>
    </row>
    <row r="25" spans="1:22" x14ac:dyDescent="0.2">
      <c r="A25" s="67" t="s">
        <v>32</v>
      </c>
      <c r="B25" s="63" t="s">
        <v>30</v>
      </c>
      <c r="C25" s="64">
        <v>45</v>
      </c>
      <c r="D25" s="56">
        <f t="shared" si="9"/>
        <v>1705.6</v>
      </c>
      <c r="E25" s="55">
        <v>37.902999999999999</v>
      </c>
      <c r="F25" s="56">
        <v>340.6</v>
      </c>
      <c r="G25" s="57">
        <f t="shared" si="10"/>
        <v>7.568888888888889</v>
      </c>
      <c r="H25" s="56">
        <f t="shared" si="2"/>
        <v>305.8</v>
      </c>
      <c r="I25" s="57">
        <v>6.7947408528000004</v>
      </c>
      <c r="J25" s="65">
        <v>296.2</v>
      </c>
      <c r="K25" s="55">
        <f t="shared" si="6"/>
        <v>6.5822222222222218</v>
      </c>
      <c r="L25" s="66"/>
      <c r="M25" s="55">
        <f t="shared" si="7"/>
        <v>0</v>
      </c>
      <c r="N25" s="56">
        <f t="shared" si="3"/>
        <v>478.3</v>
      </c>
      <c r="O25" s="57">
        <f>((423.7/C25)*1.06)*1.065</f>
        <v>10.629220666666667</v>
      </c>
      <c r="P25" s="56">
        <v>0</v>
      </c>
      <c r="Q25" s="56">
        <f t="shared" si="12"/>
        <v>551.79999999999995</v>
      </c>
      <c r="R25" s="56">
        <f t="shared" si="12"/>
        <v>500.7</v>
      </c>
      <c r="S25" s="56">
        <f t="shared" si="12"/>
        <v>739.1</v>
      </c>
      <c r="T25" s="56">
        <v>0</v>
      </c>
      <c r="U25" s="56">
        <f t="shared" si="5"/>
        <v>504.6</v>
      </c>
      <c r="V25" s="56">
        <f t="shared" si="5"/>
        <v>642.20000000000005</v>
      </c>
    </row>
    <row r="26" spans="1:22" x14ac:dyDescent="0.2">
      <c r="A26" s="67" t="s">
        <v>33</v>
      </c>
      <c r="B26" s="63" t="s">
        <v>34</v>
      </c>
      <c r="C26" s="64">
        <v>21.43</v>
      </c>
      <c r="D26" s="56">
        <f t="shared" si="9"/>
        <v>812.3</v>
      </c>
      <c r="E26" s="55">
        <v>37.902999999999999</v>
      </c>
      <c r="F26" s="56">
        <v>381.2</v>
      </c>
      <c r="G26" s="57">
        <f t="shared" si="10"/>
        <v>17.78814745683621</v>
      </c>
      <c r="H26" s="56">
        <f t="shared" si="2"/>
        <v>385.4</v>
      </c>
      <c r="I26" s="57">
        <v>17.983111723005138</v>
      </c>
      <c r="J26" s="65">
        <v>357.4</v>
      </c>
      <c r="K26" s="55">
        <f t="shared" si="6"/>
        <v>16.677554829678019</v>
      </c>
      <c r="L26" s="66"/>
      <c r="M26" s="55">
        <f t="shared" si="7"/>
        <v>0</v>
      </c>
      <c r="N26" s="56">
        <f t="shared" si="3"/>
        <v>394.3</v>
      </c>
      <c r="O26" s="57">
        <v>18.399000000000001</v>
      </c>
      <c r="P26" s="56">
        <f>ROUND($C26*$G26*P$6,1)</f>
        <v>522.20000000000005</v>
      </c>
      <c r="Q26" s="56">
        <f t="shared" si="12"/>
        <v>617.5</v>
      </c>
      <c r="R26" s="56">
        <f t="shared" si="12"/>
        <v>560.4</v>
      </c>
      <c r="S26" s="56">
        <f t="shared" si="12"/>
        <v>827.2</v>
      </c>
      <c r="T26" s="56">
        <f>ROUND($C26*$G26*T$6,1)</f>
        <v>1143.5999999999999</v>
      </c>
      <c r="U26" s="56">
        <f t="shared" si="5"/>
        <v>635.9</v>
      </c>
      <c r="V26" s="56">
        <f t="shared" si="5"/>
        <v>809.3</v>
      </c>
    </row>
    <row r="27" spans="1:22" x14ac:dyDescent="0.2">
      <c r="A27" s="70"/>
      <c r="B27" s="71"/>
      <c r="C27" s="72"/>
      <c r="D27" s="72"/>
      <c r="E27" s="73"/>
      <c r="F27" s="72"/>
      <c r="G27" s="73"/>
      <c r="H27" s="74"/>
      <c r="I27" s="73"/>
      <c r="J27" s="72"/>
      <c r="K27" s="73"/>
      <c r="L27" s="73"/>
      <c r="M27" s="73"/>
      <c r="N27" s="72"/>
      <c r="O27" s="73"/>
      <c r="P27" s="72"/>
      <c r="Q27" s="72"/>
      <c r="R27" s="72"/>
      <c r="S27" s="72"/>
      <c r="T27" s="72"/>
      <c r="U27" s="73"/>
      <c r="V27" s="73"/>
    </row>
    <row r="28" spans="1:22" x14ac:dyDescent="0.2">
      <c r="A28" s="34"/>
      <c r="B28" s="35" t="s">
        <v>4</v>
      </c>
      <c r="C28" s="36"/>
      <c r="D28" s="37"/>
      <c r="E28" s="38"/>
      <c r="F28" s="39"/>
      <c r="G28" s="38"/>
      <c r="H28" s="39"/>
      <c r="I28" s="38"/>
      <c r="J28" s="37"/>
      <c r="K28" s="37"/>
      <c r="L28" s="37"/>
      <c r="M28" s="37"/>
      <c r="N28" s="38"/>
      <c r="O28" s="38"/>
      <c r="P28" s="40"/>
      <c r="Q28" s="41"/>
      <c r="R28" s="41"/>
      <c r="S28" s="41"/>
      <c r="T28" s="41"/>
      <c r="U28" s="37"/>
      <c r="V28" s="42"/>
    </row>
    <row r="29" spans="1:22" x14ac:dyDescent="0.2">
      <c r="A29" s="75"/>
      <c r="B29" s="76"/>
      <c r="C29" s="77"/>
      <c r="D29" s="48"/>
      <c r="E29" s="49"/>
      <c r="F29" s="48"/>
      <c r="G29" s="49"/>
      <c r="H29" s="78"/>
      <c r="I29" s="49"/>
      <c r="J29" s="48"/>
      <c r="K29" s="49"/>
      <c r="L29" s="49"/>
      <c r="M29" s="49"/>
      <c r="N29" s="48"/>
      <c r="O29" s="49"/>
      <c r="P29" s="48"/>
      <c r="Q29" s="48"/>
      <c r="R29" s="48"/>
      <c r="S29" s="48"/>
      <c r="T29" s="48"/>
      <c r="U29" s="49"/>
      <c r="V29" s="49"/>
    </row>
    <row r="30" spans="1:22" ht="25.5" x14ac:dyDescent="0.2">
      <c r="A30" s="67" t="s">
        <v>44</v>
      </c>
      <c r="B30" s="63" t="s">
        <v>167</v>
      </c>
      <c r="C30" s="79">
        <v>87</v>
      </c>
      <c r="D30" s="56">
        <f t="shared" ref="D30:D61" si="13">ROUND(E30*C30,1)</f>
        <v>3297.6</v>
      </c>
      <c r="E30" s="55">
        <v>37.902999999999999</v>
      </c>
      <c r="F30" s="56">
        <f t="shared" ref="F30:F61" si="14">ROUND(C30*G30,1)</f>
        <v>958</v>
      </c>
      <c r="G30" s="57">
        <v>11.012</v>
      </c>
      <c r="H30" s="56">
        <f t="shared" ref="H30:H61" si="15">ROUND(I30*C30,1)</f>
        <v>969.1</v>
      </c>
      <c r="I30" s="57">
        <v>11.139545438896551</v>
      </c>
      <c r="J30" s="56">
        <f t="shared" ref="J30:J61" si="16">ROUND(C30*K30,1)</f>
        <v>961.4</v>
      </c>
      <c r="K30" s="57">
        <v>11.05</v>
      </c>
      <c r="L30" s="56">
        <f>ROUND(C30*M30,1)</f>
        <v>0</v>
      </c>
      <c r="M30" s="80"/>
      <c r="N30" s="56">
        <f t="shared" ref="N30:N61" si="17">ROUND(O30*C30,1)</f>
        <v>991.3</v>
      </c>
      <c r="O30" s="57">
        <v>11.394</v>
      </c>
      <c r="P30" s="56">
        <f t="shared" ref="P30:T39" si="18">ROUND($C30*$G30*P$6,1)</f>
        <v>1312.5</v>
      </c>
      <c r="Q30" s="56">
        <f t="shared" si="18"/>
        <v>1552</v>
      </c>
      <c r="R30" s="56">
        <f t="shared" si="18"/>
        <v>1408.3</v>
      </c>
      <c r="S30" s="56">
        <f t="shared" si="18"/>
        <v>2079</v>
      </c>
      <c r="T30" s="56">
        <f t="shared" si="18"/>
        <v>2874.1</v>
      </c>
      <c r="U30" s="56">
        <f t="shared" ref="U30:V49" si="19">ROUND($H30*U$6,1)</f>
        <v>1599</v>
      </c>
      <c r="V30" s="56">
        <f t="shared" si="19"/>
        <v>2035.1</v>
      </c>
    </row>
    <row r="31" spans="1:22" x14ac:dyDescent="0.2">
      <c r="A31" s="67" t="s">
        <v>41</v>
      </c>
      <c r="B31" s="63" t="s">
        <v>55</v>
      </c>
      <c r="C31" s="64">
        <v>234</v>
      </c>
      <c r="D31" s="56">
        <f t="shared" si="13"/>
        <v>8869.2999999999993</v>
      </c>
      <c r="E31" s="55">
        <v>37.902999999999999</v>
      </c>
      <c r="F31" s="56">
        <f t="shared" si="14"/>
        <v>2576.8000000000002</v>
      </c>
      <c r="G31" s="57">
        <v>11.012</v>
      </c>
      <c r="H31" s="56">
        <f t="shared" si="15"/>
        <v>2606.4</v>
      </c>
      <c r="I31" s="57">
        <v>11.138478874769232</v>
      </c>
      <c r="J31" s="56">
        <f t="shared" si="16"/>
        <v>2585.6999999999998</v>
      </c>
      <c r="K31" s="57">
        <v>11.05</v>
      </c>
      <c r="L31" s="56">
        <f t="shared" ref="L31:L94" si="20">ROUND(C31*M31,1)</f>
        <v>0</v>
      </c>
      <c r="M31" s="80"/>
      <c r="N31" s="56">
        <f t="shared" si="17"/>
        <v>2666.2</v>
      </c>
      <c r="O31" s="57">
        <v>11.394</v>
      </c>
      <c r="P31" s="56">
        <f t="shared" si="18"/>
        <v>3530.2</v>
      </c>
      <c r="Q31" s="56">
        <f t="shared" si="18"/>
        <v>4174.3999999999996</v>
      </c>
      <c r="R31" s="56">
        <f t="shared" si="18"/>
        <v>3787.9</v>
      </c>
      <c r="S31" s="56">
        <f t="shared" si="18"/>
        <v>5591.7</v>
      </c>
      <c r="T31" s="56">
        <f t="shared" si="18"/>
        <v>7730.4</v>
      </c>
      <c r="U31" s="56">
        <f t="shared" si="19"/>
        <v>4300.6000000000004</v>
      </c>
      <c r="V31" s="56">
        <f t="shared" si="19"/>
        <v>5473.4</v>
      </c>
    </row>
    <row r="32" spans="1:22" x14ac:dyDescent="0.2">
      <c r="A32" s="67" t="s">
        <v>42</v>
      </c>
      <c r="B32" s="63" t="s">
        <v>56</v>
      </c>
      <c r="C32" s="64">
        <v>64</v>
      </c>
      <c r="D32" s="56">
        <f t="shared" si="13"/>
        <v>2425.8000000000002</v>
      </c>
      <c r="E32" s="55">
        <v>37.902999999999999</v>
      </c>
      <c r="F32" s="56">
        <f t="shared" si="14"/>
        <v>704.8</v>
      </c>
      <c r="G32" s="57">
        <v>11.012</v>
      </c>
      <c r="H32" s="56">
        <f t="shared" si="15"/>
        <v>712.7</v>
      </c>
      <c r="I32" s="57">
        <v>11.136498190875002</v>
      </c>
      <c r="J32" s="56">
        <f t="shared" si="16"/>
        <v>707.2</v>
      </c>
      <c r="K32" s="57">
        <v>11.05</v>
      </c>
      <c r="L32" s="56">
        <f t="shared" si="20"/>
        <v>0</v>
      </c>
      <c r="M32" s="80"/>
      <c r="N32" s="56">
        <f t="shared" si="17"/>
        <v>729.2</v>
      </c>
      <c r="O32" s="57">
        <v>11.394</v>
      </c>
      <c r="P32" s="56">
        <f t="shared" si="18"/>
        <v>965.5</v>
      </c>
      <c r="Q32" s="56">
        <f t="shared" si="18"/>
        <v>1141.7</v>
      </c>
      <c r="R32" s="56">
        <f t="shared" si="18"/>
        <v>1036</v>
      </c>
      <c r="S32" s="56">
        <f t="shared" si="18"/>
        <v>1529.3</v>
      </c>
      <c r="T32" s="56">
        <f t="shared" si="18"/>
        <v>2114.3000000000002</v>
      </c>
      <c r="U32" s="56">
        <f t="shared" si="19"/>
        <v>1176</v>
      </c>
      <c r="V32" s="56">
        <f t="shared" si="19"/>
        <v>1496.7</v>
      </c>
    </row>
    <row r="33" spans="1:22" ht="25.5" x14ac:dyDescent="0.2">
      <c r="A33" s="67" t="s">
        <v>37</v>
      </c>
      <c r="B33" s="63" t="s">
        <v>57</v>
      </c>
      <c r="C33" s="79">
        <v>128</v>
      </c>
      <c r="D33" s="56">
        <f t="shared" si="13"/>
        <v>4851.6000000000004</v>
      </c>
      <c r="E33" s="55">
        <v>37.902999999999999</v>
      </c>
      <c r="F33" s="56">
        <f t="shared" si="14"/>
        <v>1409.5</v>
      </c>
      <c r="G33" s="57">
        <v>11.012</v>
      </c>
      <c r="H33" s="56">
        <f t="shared" si="15"/>
        <v>1425.7</v>
      </c>
      <c r="I33" s="57">
        <v>11.138352111000001</v>
      </c>
      <c r="J33" s="56">
        <f t="shared" si="16"/>
        <v>1414.4</v>
      </c>
      <c r="K33" s="57">
        <v>11.05</v>
      </c>
      <c r="L33" s="56">
        <f t="shared" si="20"/>
        <v>0</v>
      </c>
      <c r="M33" s="80"/>
      <c r="N33" s="56">
        <f t="shared" si="17"/>
        <v>1458.4</v>
      </c>
      <c r="O33" s="57">
        <v>11.394</v>
      </c>
      <c r="P33" s="56">
        <f t="shared" si="18"/>
        <v>1931.1</v>
      </c>
      <c r="Q33" s="56">
        <f t="shared" si="18"/>
        <v>2283.4</v>
      </c>
      <c r="R33" s="56">
        <f t="shared" si="18"/>
        <v>2072</v>
      </c>
      <c r="S33" s="56">
        <f t="shared" si="18"/>
        <v>3058.7</v>
      </c>
      <c r="T33" s="56">
        <f t="shared" si="18"/>
        <v>4228.6000000000004</v>
      </c>
      <c r="U33" s="56">
        <f t="shared" si="19"/>
        <v>2352.4</v>
      </c>
      <c r="V33" s="56">
        <f t="shared" si="19"/>
        <v>2994</v>
      </c>
    </row>
    <row r="34" spans="1:22" x14ac:dyDescent="0.2">
      <c r="A34" s="67" t="s">
        <v>36</v>
      </c>
      <c r="B34" s="63" t="s">
        <v>58</v>
      </c>
      <c r="C34" s="79">
        <v>50</v>
      </c>
      <c r="D34" s="56">
        <f t="shared" si="13"/>
        <v>1895.2</v>
      </c>
      <c r="E34" s="55">
        <v>37.902999999999999</v>
      </c>
      <c r="F34" s="56">
        <f t="shared" si="14"/>
        <v>550.6</v>
      </c>
      <c r="G34" s="57">
        <v>11.012</v>
      </c>
      <c r="H34" s="56">
        <f t="shared" si="15"/>
        <v>556.9</v>
      </c>
      <c r="I34" s="57">
        <v>11.138945365440001</v>
      </c>
      <c r="J34" s="56">
        <f t="shared" si="16"/>
        <v>552.5</v>
      </c>
      <c r="K34" s="57">
        <v>11.05</v>
      </c>
      <c r="L34" s="56">
        <f t="shared" si="20"/>
        <v>0</v>
      </c>
      <c r="M34" s="80"/>
      <c r="N34" s="56">
        <f t="shared" si="17"/>
        <v>569.70000000000005</v>
      </c>
      <c r="O34" s="57">
        <v>11.394</v>
      </c>
      <c r="P34" s="56">
        <f t="shared" si="18"/>
        <v>754.3</v>
      </c>
      <c r="Q34" s="56">
        <f t="shared" si="18"/>
        <v>892</v>
      </c>
      <c r="R34" s="56">
        <f t="shared" si="18"/>
        <v>809.4</v>
      </c>
      <c r="S34" s="56">
        <f t="shared" si="18"/>
        <v>1194.8</v>
      </c>
      <c r="T34" s="56">
        <f t="shared" si="18"/>
        <v>1651.8</v>
      </c>
      <c r="U34" s="56">
        <f t="shared" si="19"/>
        <v>918.9</v>
      </c>
      <c r="V34" s="56">
        <f t="shared" si="19"/>
        <v>1169.5</v>
      </c>
    </row>
    <row r="35" spans="1:22" ht="25.5" x14ac:dyDescent="0.2">
      <c r="A35" s="67" t="s">
        <v>43</v>
      </c>
      <c r="B35" s="63" t="s">
        <v>59</v>
      </c>
      <c r="C35" s="79">
        <v>27</v>
      </c>
      <c r="D35" s="56">
        <f t="shared" si="13"/>
        <v>1023.4</v>
      </c>
      <c r="E35" s="55">
        <v>37.902999999999999</v>
      </c>
      <c r="F35" s="56">
        <f t="shared" si="14"/>
        <v>297.3</v>
      </c>
      <c r="G35" s="57">
        <v>11.012</v>
      </c>
      <c r="H35" s="56">
        <f t="shared" si="15"/>
        <v>300.8</v>
      </c>
      <c r="I35" s="57">
        <v>11.140000040000004</v>
      </c>
      <c r="J35" s="56">
        <f t="shared" si="16"/>
        <v>298.39999999999998</v>
      </c>
      <c r="K35" s="57">
        <v>11.05</v>
      </c>
      <c r="L35" s="56">
        <f t="shared" si="20"/>
        <v>0</v>
      </c>
      <c r="M35" s="80"/>
      <c r="N35" s="56">
        <f t="shared" si="17"/>
        <v>307.60000000000002</v>
      </c>
      <c r="O35" s="57">
        <v>11.394</v>
      </c>
      <c r="P35" s="56">
        <f t="shared" si="18"/>
        <v>407.3</v>
      </c>
      <c r="Q35" s="56">
        <f t="shared" si="18"/>
        <v>481.7</v>
      </c>
      <c r="R35" s="56">
        <f t="shared" si="18"/>
        <v>437.1</v>
      </c>
      <c r="S35" s="56">
        <f t="shared" si="18"/>
        <v>645.20000000000005</v>
      </c>
      <c r="T35" s="56">
        <f t="shared" si="18"/>
        <v>892</v>
      </c>
      <c r="U35" s="56">
        <f t="shared" si="19"/>
        <v>496.3</v>
      </c>
      <c r="V35" s="56">
        <f t="shared" si="19"/>
        <v>631.70000000000005</v>
      </c>
    </row>
    <row r="36" spans="1:22" x14ac:dyDescent="0.2">
      <c r="A36" s="67" t="s">
        <v>45</v>
      </c>
      <c r="B36" s="63" t="s">
        <v>60</v>
      </c>
      <c r="C36" s="64">
        <v>14</v>
      </c>
      <c r="D36" s="56">
        <f t="shared" si="13"/>
        <v>530.6</v>
      </c>
      <c r="E36" s="55">
        <v>37.902999999999999</v>
      </c>
      <c r="F36" s="56">
        <f t="shared" si="14"/>
        <v>154.19999999999999</v>
      </c>
      <c r="G36" s="57">
        <v>11.012</v>
      </c>
      <c r="H36" s="56">
        <f t="shared" si="15"/>
        <v>156</v>
      </c>
      <c r="I36" s="57">
        <v>11.144708408571429</v>
      </c>
      <c r="J36" s="56">
        <f t="shared" si="16"/>
        <v>154.69999999999999</v>
      </c>
      <c r="K36" s="57">
        <v>11.05</v>
      </c>
      <c r="L36" s="56">
        <f t="shared" si="20"/>
        <v>0</v>
      </c>
      <c r="M36" s="80"/>
      <c r="N36" s="56">
        <f t="shared" si="17"/>
        <v>159.5</v>
      </c>
      <c r="O36" s="57">
        <v>11.394</v>
      </c>
      <c r="P36" s="56">
        <f t="shared" si="18"/>
        <v>211.2</v>
      </c>
      <c r="Q36" s="56">
        <f t="shared" si="18"/>
        <v>249.8</v>
      </c>
      <c r="R36" s="56">
        <f t="shared" si="18"/>
        <v>226.6</v>
      </c>
      <c r="S36" s="56">
        <f t="shared" si="18"/>
        <v>334.5</v>
      </c>
      <c r="T36" s="56">
        <f t="shared" si="18"/>
        <v>462.5</v>
      </c>
      <c r="U36" s="56">
        <f t="shared" si="19"/>
        <v>257.39999999999998</v>
      </c>
      <c r="V36" s="56">
        <f t="shared" si="19"/>
        <v>327.60000000000002</v>
      </c>
    </row>
    <row r="37" spans="1:22" x14ac:dyDescent="0.2">
      <c r="A37" s="67" t="s">
        <v>46</v>
      </c>
      <c r="B37" s="63" t="s">
        <v>61</v>
      </c>
      <c r="C37" s="79">
        <v>55</v>
      </c>
      <c r="D37" s="56">
        <f t="shared" si="13"/>
        <v>2084.6999999999998</v>
      </c>
      <c r="E37" s="55">
        <v>37.902999999999999</v>
      </c>
      <c r="F37" s="56">
        <f t="shared" si="14"/>
        <v>605.70000000000005</v>
      </c>
      <c r="G37" s="57">
        <v>11.012</v>
      </c>
      <c r="H37" s="56">
        <f t="shared" si="15"/>
        <v>612.6</v>
      </c>
      <c r="I37" s="57">
        <v>11.138082449890909</v>
      </c>
      <c r="J37" s="56">
        <f t="shared" si="16"/>
        <v>607.79999999999995</v>
      </c>
      <c r="K37" s="57">
        <v>11.05</v>
      </c>
      <c r="L37" s="56">
        <f t="shared" si="20"/>
        <v>0</v>
      </c>
      <c r="M37" s="80"/>
      <c r="N37" s="56">
        <f t="shared" si="17"/>
        <v>626.70000000000005</v>
      </c>
      <c r="O37" s="57">
        <v>11.394</v>
      </c>
      <c r="P37" s="56">
        <f t="shared" si="18"/>
        <v>829.8</v>
      </c>
      <c r="Q37" s="56">
        <f t="shared" si="18"/>
        <v>981.2</v>
      </c>
      <c r="R37" s="56">
        <f t="shared" si="18"/>
        <v>890.3</v>
      </c>
      <c r="S37" s="56">
        <f t="shared" si="18"/>
        <v>1314.3</v>
      </c>
      <c r="T37" s="56">
        <f t="shared" si="18"/>
        <v>1817</v>
      </c>
      <c r="U37" s="56">
        <f t="shared" si="19"/>
        <v>1010.8</v>
      </c>
      <c r="V37" s="56">
        <f t="shared" si="19"/>
        <v>1286.5</v>
      </c>
    </row>
    <row r="38" spans="1:22" x14ac:dyDescent="0.2">
      <c r="A38" s="67" t="s">
        <v>40</v>
      </c>
      <c r="B38" s="63" t="s">
        <v>62</v>
      </c>
      <c r="C38" s="79">
        <v>283.89999999999998</v>
      </c>
      <c r="D38" s="56">
        <f t="shared" si="13"/>
        <v>10760.7</v>
      </c>
      <c r="E38" s="55">
        <v>37.902999999999999</v>
      </c>
      <c r="F38" s="56">
        <f t="shared" si="14"/>
        <v>3126.3</v>
      </c>
      <c r="G38" s="57">
        <v>11.012</v>
      </c>
      <c r="H38" s="56">
        <f t="shared" si="15"/>
        <v>3162.2</v>
      </c>
      <c r="I38" s="57">
        <v>11.138305093652697</v>
      </c>
      <c r="J38" s="56">
        <f t="shared" si="16"/>
        <v>3137.1</v>
      </c>
      <c r="K38" s="57">
        <v>11.05</v>
      </c>
      <c r="L38" s="56">
        <f t="shared" si="20"/>
        <v>0</v>
      </c>
      <c r="M38" s="80"/>
      <c r="N38" s="56">
        <f t="shared" si="17"/>
        <v>3234.8</v>
      </c>
      <c r="O38" s="57">
        <v>11.394</v>
      </c>
      <c r="P38" s="56">
        <f t="shared" si="18"/>
        <v>4283</v>
      </c>
      <c r="Q38" s="56">
        <f t="shared" si="18"/>
        <v>5064.6000000000004</v>
      </c>
      <c r="R38" s="56">
        <f t="shared" si="18"/>
        <v>4595.7</v>
      </c>
      <c r="S38" s="56">
        <f t="shared" si="18"/>
        <v>6784.1</v>
      </c>
      <c r="T38" s="56">
        <f t="shared" si="18"/>
        <v>9378.9</v>
      </c>
      <c r="U38" s="56">
        <f t="shared" si="19"/>
        <v>5217.6000000000004</v>
      </c>
      <c r="V38" s="56">
        <f t="shared" si="19"/>
        <v>6640.6</v>
      </c>
    </row>
    <row r="39" spans="1:22" ht="25.5" x14ac:dyDescent="0.2">
      <c r="A39" s="67" t="s">
        <v>38</v>
      </c>
      <c r="B39" s="63" t="s">
        <v>63</v>
      </c>
      <c r="C39" s="64">
        <v>104</v>
      </c>
      <c r="D39" s="56">
        <f t="shared" si="13"/>
        <v>3941.9</v>
      </c>
      <c r="E39" s="55">
        <v>37.902999999999999</v>
      </c>
      <c r="F39" s="56">
        <f t="shared" si="14"/>
        <v>1145.2</v>
      </c>
      <c r="G39" s="57">
        <v>11.012</v>
      </c>
      <c r="H39" s="56">
        <f t="shared" si="15"/>
        <v>1158.4000000000001</v>
      </c>
      <c r="I39" s="57">
        <v>11.138352111000001</v>
      </c>
      <c r="J39" s="56">
        <f t="shared" si="16"/>
        <v>1149.2</v>
      </c>
      <c r="K39" s="57">
        <v>11.05</v>
      </c>
      <c r="L39" s="56">
        <f t="shared" si="20"/>
        <v>0</v>
      </c>
      <c r="M39" s="80"/>
      <c r="N39" s="56">
        <f t="shared" si="17"/>
        <v>1185</v>
      </c>
      <c r="O39" s="57">
        <v>11.394</v>
      </c>
      <c r="P39" s="56">
        <f t="shared" si="18"/>
        <v>1569</v>
      </c>
      <c r="Q39" s="56">
        <f t="shared" si="18"/>
        <v>1855.3</v>
      </c>
      <c r="R39" s="56">
        <f t="shared" si="18"/>
        <v>1683.5</v>
      </c>
      <c r="S39" s="56">
        <f t="shared" si="18"/>
        <v>2485.1999999999998</v>
      </c>
      <c r="T39" s="56">
        <f t="shared" si="18"/>
        <v>3435.7</v>
      </c>
      <c r="U39" s="56">
        <f t="shared" si="19"/>
        <v>1911.4</v>
      </c>
      <c r="V39" s="56">
        <f t="shared" si="19"/>
        <v>2432.6</v>
      </c>
    </row>
    <row r="40" spans="1:22" ht="25.5" x14ac:dyDescent="0.2">
      <c r="A40" s="67" t="s">
        <v>39</v>
      </c>
      <c r="B40" s="63" t="s">
        <v>64</v>
      </c>
      <c r="C40" s="64">
        <v>55</v>
      </c>
      <c r="D40" s="56">
        <f t="shared" si="13"/>
        <v>2084.6999999999998</v>
      </c>
      <c r="E40" s="55">
        <v>37.902999999999999</v>
      </c>
      <c r="F40" s="56">
        <f t="shared" si="14"/>
        <v>605.70000000000005</v>
      </c>
      <c r="G40" s="57">
        <v>11.012</v>
      </c>
      <c r="H40" s="56">
        <f t="shared" si="15"/>
        <v>612.6</v>
      </c>
      <c r="I40" s="57">
        <v>11.138082449890909</v>
      </c>
      <c r="J40" s="56">
        <f t="shared" si="16"/>
        <v>607.79999999999995</v>
      </c>
      <c r="K40" s="57">
        <v>11.05</v>
      </c>
      <c r="L40" s="56">
        <f t="shared" si="20"/>
        <v>0</v>
      </c>
      <c r="M40" s="80"/>
      <c r="N40" s="56">
        <f t="shared" si="17"/>
        <v>626.70000000000005</v>
      </c>
      <c r="O40" s="57">
        <v>11.394</v>
      </c>
      <c r="P40" s="56">
        <f t="shared" ref="P40:T49" si="21">ROUND($C40*$G40*P$6,1)</f>
        <v>829.8</v>
      </c>
      <c r="Q40" s="56">
        <f t="shared" si="21"/>
        <v>981.2</v>
      </c>
      <c r="R40" s="56">
        <f t="shared" si="21"/>
        <v>890.3</v>
      </c>
      <c r="S40" s="56">
        <f t="shared" si="21"/>
        <v>1314.3</v>
      </c>
      <c r="T40" s="56">
        <f t="shared" si="21"/>
        <v>1817</v>
      </c>
      <c r="U40" s="56">
        <f t="shared" si="19"/>
        <v>1010.8</v>
      </c>
      <c r="V40" s="56">
        <f t="shared" si="19"/>
        <v>1286.5</v>
      </c>
    </row>
    <row r="41" spans="1:22" x14ac:dyDescent="0.2">
      <c r="A41" s="67" t="s">
        <v>47</v>
      </c>
      <c r="B41" s="63" t="s">
        <v>65</v>
      </c>
      <c r="C41" s="79">
        <v>94.2</v>
      </c>
      <c r="D41" s="56">
        <f t="shared" si="13"/>
        <v>3570.5</v>
      </c>
      <c r="E41" s="55">
        <v>37.902999999999999</v>
      </c>
      <c r="F41" s="56">
        <f t="shared" si="14"/>
        <v>1037.3</v>
      </c>
      <c r="G41" s="57">
        <v>11.012</v>
      </c>
      <c r="H41" s="56">
        <f t="shared" si="15"/>
        <v>1049.2</v>
      </c>
      <c r="I41" s="57">
        <v>11.138320621910829</v>
      </c>
      <c r="J41" s="56">
        <f t="shared" si="16"/>
        <v>1040.9000000000001</v>
      </c>
      <c r="K41" s="57">
        <v>11.05</v>
      </c>
      <c r="L41" s="56">
        <f t="shared" si="20"/>
        <v>0</v>
      </c>
      <c r="M41" s="80"/>
      <c r="N41" s="56">
        <f t="shared" si="17"/>
        <v>1073.3</v>
      </c>
      <c r="O41" s="57">
        <v>11.394</v>
      </c>
      <c r="P41" s="56">
        <f t="shared" si="21"/>
        <v>1421.1</v>
      </c>
      <c r="Q41" s="56">
        <f t="shared" si="21"/>
        <v>1680.5</v>
      </c>
      <c r="R41" s="56">
        <f t="shared" si="21"/>
        <v>1524.9</v>
      </c>
      <c r="S41" s="56">
        <f t="shared" si="21"/>
        <v>2251</v>
      </c>
      <c r="T41" s="56">
        <f t="shared" si="21"/>
        <v>3112</v>
      </c>
      <c r="U41" s="56">
        <f t="shared" si="19"/>
        <v>1731.2</v>
      </c>
      <c r="V41" s="56">
        <f t="shared" si="19"/>
        <v>2203.3000000000002</v>
      </c>
    </row>
    <row r="42" spans="1:22" x14ac:dyDescent="0.2">
      <c r="A42" s="67" t="s">
        <v>48</v>
      </c>
      <c r="B42" s="63" t="s">
        <v>66</v>
      </c>
      <c r="C42" s="64">
        <v>90</v>
      </c>
      <c r="D42" s="56">
        <f t="shared" si="13"/>
        <v>3411.3</v>
      </c>
      <c r="E42" s="55">
        <v>37.902999999999999</v>
      </c>
      <c r="F42" s="56">
        <f t="shared" si="14"/>
        <v>991.1</v>
      </c>
      <c r="G42" s="57">
        <v>11.012</v>
      </c>
      <c r="H42" s="56">
        <f t="shared" si="15"/>
        <v>1002.4</v>
      </c>
      <c r="I42" s="57">
        <v>11.137363353600001</v>
      </c>
      <c r="J42" s="56">
        <f t="shared" si="16"/>
        <v>994.5</v>
      </c>
      <c r="K42" s="57">
        <v>11.05</v>
      </c>
      <c r="L42" s="56">
        <f t="shared" si="20"/>
        <v>0</v>
      </c>
      <c r="M42" s="80"/>
      <c r="N42" s="56">
        <f t="shared" si="17"/>
        <v>1025.5</v>
      </c>
      <c r="O42" s="57">
        <v>11.394</v>
      </c>
      <c r="P42" s="56">
        <f t="shared" si="21"/>
        <v>1357.8</v>
      </c>
      <c r="Q42" s="56">
        <f t="shared" si="21"/>
        <v>1605.5</v>
      </c>
      <c r="R42" s="56">
        <f t="shared" si="21"/>
        <v>1456.9</v>
      </c>
      <c r="S42" s="56">
        <f t="shared" si="21"/>
        <v>2150.6</v>
      </c>
      <c r="T42" s="56">
        <f t="shared" si="21"/>
        <v>2973.2</v>
      </c>
      <c r="U42" s="56">
        <f t="shared" si="19"/>
        <v>1654</v>
      </c>
      <c r="V42" s="56">
        <f t="shared" si="19"/>
        <v>2105</v>
      </c>
    </row>
    <row r="43" spans="1:22" x14ac:dyDescent="0.2">
      <c r="A43" s="67" t="s">
        <v>49</v>
      </c>
      <c r="B43" s="63" t="s">
        <v>67</v>
      </c>
      <c r="C43" s="79">
        <v>225</v>
      </c>
      <c r="D43" s="56">
        <f t="shared" si="13"/>
        <v>8528.2000000000007</v>
      </c>
      <c r="E43" s="55">
        <v>37.902999999999999</v>
      </c>
      <c r="F43" s="56">
        <f t="shared" si="14"/>
        <v>2477.6999999999998</v>
      </c>
      <c r="G43" s="57">
        <v>11.012</v>
      </c>
      <c r="H43" s="56">
        <f t="shared" si="15"/>
        <v>2656.5</v>
      </c>
      <c r="I43" s="57">
        <v>11.806723109849601</v>
      </c>
      <c r="J43" s="56">
        <f t="shared" si="16"/>
        <v>2486.3000000000002</v>
      </c>
      <c r="K43" s="57">
        <v>11.05</v>
      </c>
      <c r="L43" s="56">
        <f t="shared" si="20"/>
        <v>0</v>
      </c>
      <c r="M43" s="80"/>
      <c r="N43" s="56">
        <f t="shared" si="17"/>
        <v>2563.6999999999998</v>
      </c>
      <c r="O43" s="57">
        <v>11.394</v>
      </c>
      <c r="P43" s="56">
        <f t="shared" si="21"/>
        <v>3394.4</v>
      </c>
      <c r="Q43" s="56">
        <f t="shared" si="21"/>
        <v>4013.9</v>
      </c>
      <c r="R43" s="56">
        <f t="shared" si="21"/>
        <v>3642.2</v>
      </c>
      <c r="S43" s="56">
        <f t="shared" si="21"/>
        <v>5376.6</v>
      </c>
      <c r="T43" s="56">
        <f t="shared" si="21"/>
        <v>7433.1</v>
      </c>
      <c r="U43" s="56">
        <f t="shared" si="19"/>
        <v>4383.2</v>
      </c>
      <c r="V43" s="56">
        <f t="shared" si="19"/>
        <v>5578.7</v>
      </c>
    </row>
    <row r="44" spans="1:22" x14ac:dyDescent="0.2">
      <c r="A44" s="67" t="s">
        <v>50</v>
      </c>
      <c r="B44" s="63" t="s">
        <v>68</v>
      </c>
      <c r="C44" s="64">
        <v>155</v>
      </c>
      <c r="D44" s="56">
        <f t="shared" si="13"/>
        <v>5875</v>
      </c>
      <c r="E44" s="55">
        <v>37.902999999999999</v>
      </c>
      <c r="F44" s="56">
        <f t="shared" si="14"/>
        <v>1706.9</v>
      </c>
      <c r="G44" s="57">
        <v>11.012</v>
      </c>
      <c r="H44" s="56">
        <f t="shared" si="15"/>
        <v>1726.6</v>
      </c>
      <c r="I44" s="57">
        <v>11.1394046592</v>
      </c>
      <c r="J44" s="56">
        <f t="shared" si="16"/>
        <v>1712.8</v>
      </c>
      <c r="K44" s="57">
        <v>11.05</v>
      </c>
      <c r="L44" s="56">
        <f t="shared" si="20"/>
        <v>0</v>
      </c>
      <c r="M44" s="80"/>
      <c r="N44" s="56">
        <f t="shared" si="17"/>
        <v>1766.1</v>
      </c>
      <c r="O44" s="57">
        <v>11.394</v>
      </c>
      <c r="P44" s="56">
        <f t="shared" si="21"/>
        <v>2338.4</v>
      </c>
      <c r="Q44" s="56">
        <f t="shared" si="21"/>
        <v>2765.1</v>
      </c>
      <c r="R44" s="56">
        <f t="shared" si="21"/>
        <v>2509.1</v>
      </c>
      <c r="S44" s="56">
        <f t="shared" si="21"/>
        <v>3703.9</v>
      </c>
      <c r="T44" s="56">
        <f t="shared" si="21"/>
        <v>5120.6000000000004</v>
      </c>
      <c r="U44" s="56">
        <f t="shared" si="19"/>
        <v>2848.9</v>
      </c>
      <c r="V44" s="56">
        <f t="shared" si="19"/>
        <v>3625.9</v>
      </c>
    </row>
    <row r="45" spans="1:22" x14ac:dyDescent="0.2">
      <c r="A45" s="67" t="s">
        <v>51</v>
      </c>
      <c r="B45" s="63" t="s">
        <v>69</v>
      </c>
      <c r="C45" s="79">
        <v>275</v>
      </c>
      <c r="D45" s="56">
        <f t="shared" si="13"/>
        <v>10423.299999999999</v>
      </c>
      <c r="E45" s="55">
        <v>37.902999999999999</v>
      </c>
      <c r="F45" s="56">
        <f t="shared" si="14"/>
        <v>3028.3</v>
      </c>
      <c r="G45" s="57">
        <v>11.012</v>
      </c>
      <c r="H45" s="56">
        <f t="shared" si="15"/>
        <v>3063.1</v>
      </c>
      <c r="I45" s="57">
        <v>11.138513907665457</v>
      </c>
      <c r="J45" s="56">
        <f t="shared" si="16"/>
        <v>3038.8</v>
      </c>
      <c r="K45" s="57">
        <v>11.05</v>
      </c>
      <c r="L45" s="56">
        <f t="shared" si="20"/>
        <v>0</v>
      </c>
      <c r="M45" s="80"/>
      <c r="N45" s="56">
        <f t="shared" si="17"/>
        <v>3133.4</v>
      </c>
      <c r="O45" s="57">
        <v>11.394</v>
      </c>
      <c r="P45" s="56">
        <f t="shared" si="21"/>
        <v>4148.8</v>
      </c>
      <c r="Q45" s="56">
        <f t="shared" si="21"/>
        <v>4905.8</v>
      </c>
      <c r="R45" s="56">
        <f t="shared" si="21"/>
        <v>4451.6000000000004</v>
      </c>
      <c r="S45" s="56">
        <f t="shared" si="21"/>
        <v>6571.4</v>
      </c>
      <c r="T45" s="56">
        <f t="shared" si="21"/>
        <v>9084.9</v>
      </c>
      <c r="U45" s="56">
        <f t="shared" si="19"/>
        <v>5054.1000000000004</v>
      </c>
      <c r="V45" s="56">
        <f t="shared" si="19"/>
        <v>6432.5</v>
      </c>
    </row>
    <row r="46" spans="1:22" ht="25.5" x14ac:dyDescent="0.2">
      <c r="A46" s="67" t="s">
        <v>52</v>
      </c>
      <c r="B46" s="63" t="s">
        <v>70</v>
      </c>
      <c r="C46" s="64">
        <v>160</v>
      </c>
      <c r="D46" s="56">
        <f t="shared" si="13"/>
        <v>6064.5</v>
      </c>
      <c r="E46" s="55">
        <v>37.902999999999999</v>
      </c>
      <c r="F46" s="56">
        <f t="shared" si="14"/>
        <v>1761.9</v>
      </c>
      <c r="G46" s="57">
        <v>11.012</v>
      </c>
      <c r="H46" s="56">
        <f t="shared" si="15"/>
        <v>1782.1</v>
      </c>
      <c r="I46" s="57">
        <v>11.138352111000001</v>
      </c>
      <c r="J46" s="56">
        <f t="shared" si="16"/>
        <v>1768</v>
      </c>
      <c r="K46" s="57">
        <v>11.05</v>
      </c>
      <c r="L46" s="56">
        <f t="shared" si="20"/>
        <v>0</v>
      </c>
      <c r="M46" s="80"/>
      <c r="N46" s="56">
        <f t="shared" si="17"/>
        <v>1823</v>
      </c>
      <c r="O46" s="57">
        <v>11.394</v>
      </c>
      <c r="P46" s="56">
        <f t="shared" si="21"/>
        <v>2413.8000000000002</v>
      </c>
      <c r="Q46" s="56">
        <f t="shared" si="21"/>
        <v>2854.3</v>
      </c>
      <c r="R46" s="56">
        <f t="shared" si="21"/>
        <v>2590</v>
      </c>
      <c r="S46" s="56">
        <f t="shared" si="21"/>
        <v>3823.4</v>
      </c>
      <c r="T46" s="56">
        <f t="shared" si="21"/>
        <v>5285.8</v>
      </c>
      <c r="U46" s="56">
        <f t="shared" si="19"/>
        <v>2940.5</v>
      </c>
      <c r="V46" s="56">
        <f t="shared" si="19"/>
        <v>3742.4</v>
      </c>
    </row>
    <row r="47" spans="1:22" x14ac:dyDescent="0.2">
      <c r="A47" s="67" t="s">
        <v>35</v>
      </c>
      <c r="B47" s="63" t="s">
        <v>71</v>
      </c>
      <c r="C47" s="79">
        <v>30</v>
      </c>
      <c r="D47" s="56">
        <f t="shared" si="13"/>
        <v>1137.0999999999999</v>
      </c>
      <c r="E47" s="55">
        <v>37.902999999999999</v>
      </c>
      <c r="F47" s="56">
        <f t="shared" si="14"/>
        <v>330.4</v>
      </c>
      <c r="G47" s="57">
        <v>11.012</v>
      </c>
      <c r="H47" s="56">
        <f t="shared" si="15"/>
        <v>334.1</v>
      </c>
      <c r="I47" s="57">
        <v>11.137363353600001</v>
      </c>
      <c r="J47" s="56">
        <f t="shared" si="16"/>
        <v>331.5</v>
      </c>
      <c r="K47" s="57">
        <v>11.05</v>
      </c>
      <c r="L47" s="56">
        <f t="shared" si="20"/>
        <v>0</v>
      </c>
      <c r="M47" s="80"/>
      <c r="N47" s="56">
        <f t="shared" si="17"/>
        <v>341.8</v>
      </c>
      <c r="O47" s="57">
        <v>11.394</v>
      </c>
      <c r="P47" s="56">
        <f t="shared" si="21"/>
        <v>452.6</v>
      </c>
      <c r="Q47" s="56">
        <f t="shared" si="21"/>
        <v>535.20000000000005</v>
      </c>
      <c r="R47" s="56">
        <f t="shared" si="21"/>
        <v>485.6</v>
      </c>
      <c r="S47" s="56">
        <f t="shared" si="21"/>
        <v>716.9</v>
      </c>
      <c r="T47" s="56">
        <f t="shared" si="21"/>
        <v>991.1</v>
      </c>
      <c r="U47" s="56">
        <f t="shared" si="19"/>
        <v>551.29999999999995</v>
      </c>
      <c r="V47" s="56">
        <f t="shared" si="19"/>
        <v>701.6</v>
      </c>
    </row>
    <row r="48" spans="1:22" x14ac:dyDescent="0.2">
      <c r="A48" s="67">
        <v>1205</v>
      </c>
      <c r="B48" s="63" t="s">
        <v>72</v>
      </c>
      <c r="C48" s="79">
        <v>100</v>
      </c>
      <c r="D48" s="56">
        <f t="shared" si="13"/>
        <v>3790.3</v>
      </c>
      <c r="E48" s="55">
        <v>37.902999999999999</v>
      </c>
      <c r="F48" s="56">
        <f t="shared" si="14"/>
        <v>1101.2</v>
      </c>
      <c r="G48" s="57">
        <v>11.012</v>
      </c>
      <c r="H48" s="56">
        <f t="shared" si="15"/>
        <v>1113.9000000000001</v>
      </c>
      <c r="I48" s="57">
        <v>11.138945365440001</v>
      </c>
      <c r="J48" s="56">
        <f t="shared" si="16"/>
        <v>1105</v>
      </c>
      <c r="K48" s="57">
        <v>11.05</v>
      </c>
      <c r="L48" s="56">
        <f t="shared" si="20"/>
        <v>0</v>
      </c>
      <c r="M48" s="80"/>
      <c r="N48" s="56">
        <f t="shared" si="17"/>
        <v>1139.4000000000001</v>
      </c>
      <c r="O48" s="57">
        <v>11.394</v>
      </c>
      <c r="P48" s="56">
        <f t="shared" si="21"/>
        <v>1508.6</v>
      </c>
      <c r="Q48" s="56">
        <f t="shared" si="21"/>
        <v>1783.9</v>
      </c>
      <c r="R48" s="56">
        <f t="shared" si="21"/>
        <v>1618.8</v>
      </c>
      <c r="S48" s="56">
        <f t="shared" si="21"/>
        <v>2389.6</v>
      </c>
      <c r="T48" s="56">
        <f t="shared" si="21"/>
        <v>3303.6</v>
      </c>
      <c r="U48" s="56">
        <f t="shared" si="19"/>
        <v>1837.9</v>
      </c>
      <c r="V48" s="56">
        <f t="shared" si="19"/>
        <v>2339.1999999999998</v>
      </c>
    </row>
    <row r="49" spans="1:22" ht="25.5" x14ac:dyDescent="0.2">
      <c r="A49" s="67">
        <v>1206</v>
      </c>
      <c r="B49" s="63" t="s">
        <v>73</v>
      </c>
      <c r="C49" s="79">
        <v>50</v>
      </c>
      <c r="D49" s="56">
        <f t="shared" si="13"/>
        <v>1895.2</v>
      </c>
      <c r="E49" s="55">
        <v>37.902999999999999</v>
      </c>
      <c r="F49" s="56">
        <f t="shared" si="14"/>
        <v>550.6</v>
      </c>
      <c r="G49" s="57">
        <v>11.012</v>
      </c>
      <c r="H49" s="56">
        <f t="shared" si="15"/>
        <v>556.9</v>
      </c>
      <c r="I49" s="57">
        <v>11.138945365440001</v>
      </c>
      <c r="J49" s="56">
        <f t="shared" si="16"/>
        <v>552.5</v>
      </c>
      <c r="K49" s="57">
        <v>11.05</v>
      </c>
      <c r="L49" s="56">
        <f t="shared" si="20"/>
        <v>0</v>
      </c>
      <c r="M49" s="80"/>
      <c r="N49" s="56">
        <f t="shared" si="17"/>
        <v>569.70000000000005</v>
      </c>
      <c r="O49" s="57">
        <v>11.394</v>
      </c>
      <c r="P49" s="56">
        <f t="shared" si="21"/>
        <v>754.3</v>
      </c>
      <c r="Q49" s="56">
        <f t="shared" si="21"/>
        <v>892</v>
      </c>
      <c r="R49" s="56">
        <f t="shared" si="21"/>
        <v>809.4</v>
      </c>
      <c r="S49" s="56">
        <f t="shared" si="21"/>
        <v>1194.8</v>
      </c>
      <c r="T49" s="56">
        <f t="shared" si="21"/>
        <v>1651.8</v>
      </c>
      <c r="U49" s="56">
        <f t="shared" si="19"/>
        <v>918.9</v>
      </c>
      <c r="V49" s="56">
        <f t="shared" si="19"/>
        <v>1169.5</v>
      </c>
    </row>
    <row r="50" spans="1:22" ht="25.5" x14ac:dyDescent="0.2">
      <c r="A50" s="67">
        <v>1208</v>
      </c>
      <c r="B50" s="63" t="s">
        <v>168</v>
      </c>
      <c r="C50" s="79">
        <v>137</v>
      </c>
      <c r="D50" s="56">
        <f t="shared" si="13"/>
        <v>5192.7</v>
      </c>
      <c r="E50" s="55">
        <v>37.902999999999999</v>
      </c>
      <c r="F50" s="56">
        <f t="shared" si="14"/>
        <v>1508.6</v>
      </c>
      <c r="G50" s="57">
        <v>11.012</v>
      </c>
      <c r="H50" s="56">
        <f t="shared" si="15"/>
        <v>1526.1</v>
      </c>
      <c r="I50" s="57">
        <v>11.139326433985406</v>
      </c>
      <c r="J50" s="56">
        <f t="shared" si="16"/>
        <v>1513.9</v>
      </c>
      <c r="K50" s="57">
        <v>11.05</v>
      </c>
      <c r="L50" s="56">
        <f t="shared" si="20"/>
        <v>0</v>
      </c>
      <c r="M50" s="80"/>
      <c r="N50" s="56">
        <f t="shared" si="17"/>
        <v>1561</v>
      </c>
      <c r="O50" s="57">
        <v>11.394</v>
      </c>
      <c r="P50" s="56">
        <f t="shared" ref="P50:T59" si="22">ROUND($C50*$G50*P$6,1)</f>
        <v>2066.8000000000002</v>
      </c>
      <c r="Q50" s="56">
        <f t="shared" si="22"/>
        <v>2444</v>
      </c>
      <c r="R50" s="56">
        <f t="shared" si="22"/>
        <v>2217.6999999999998</v>
      </c>
      <c r="S50" s="56">
        <f t="shared" si="22"/>
        <v>3273.8</v>
      </c>
      <c r="T50" s="56">
        <f t="shared" si="22"/>
        <v>4525.8999999999996</v>
      </c>
      <c r="U50" s="56">
        <f t="shared" ref="U50:V69" si="23">ROUND($H50*U$6,1)</f>
        <v>2518.1</v>
      </c>
      <c r="V50" s="56">
        <f t="shared" si="23"/>
        <v>3204.8</v>
      </c>
    </row>
    <row r="51" spans="1:22" ht="25.5" x14ac:dyDescent="0.2">
      <c r="A51" s="67">
        <v>1209</v>
      </c>
      <c r="B51" s="63" t="s">
        <v>74</v>
      </c>
      <c r="C51" s="64">
        <v>58</v>
      </c>
      <c r="D51" s="56">
        <f t="shared" si="13"/>
        <v>2198.4</v>
      </c>
      <c r="E51" s="55">
        <v>37.902999999999999</v>
      </c>
      <c r="F51" s="56">
        <f t="shared" si="14"/>
        <v>638.70000000000005</v>
      </c>
      <c r="G51" s="57">
        <v>11.012</v>
      </c>
      <c r="H51" s="56">
        <f t="shared" si="15"/>
        <v>645.9</v>
      </c>
      <c r="I51" s="57">
        <v>11.136817832275863</v>
      </c>
      <c r="J51" s="56">
        <f t="shared" si="16"/>
        <v>640.9</v>
      </c>
      <c r="K51" s="57">
        <v>11.05</v>
      </c>
      <c r="L51" s="56">
        <f t="shared" si="20"/>
        <v>0</v>
      </c>
      <c r="M51" s="80"/>
      <c r="N51" s="56">
        <f t="shared" si="17"/>
        <v>660.9</v>
      </c>
      <c r="O51" s="57">
        <v>11.394</v>
      </c>
      <c r="P51" s="56">
        <f t="shared" si="22"/>
        <v>875</v>
      </c>
      <c r="Q51" s="56">
        <f t="shared" si="22"/>
        <v>1034.7</v>
      </c>
      <c r="R51" s="56">
        <f t="shared" si="22"/>
        <v>938.9</v>
      </c>
      <c r="S51" s="56">
        <f t="shared" si="22"/>
        <v>1386</v>
      </c>
      <c r="T51" s="56">
        <f t="shared" si="22"/>
        <v>1916.1</v>
      </c>
      <c r="U51" s="56">
        <f t="shared" si="23"/>
        <v>1065.7</v>
      </c>
      <c r="V51" s="56">
        <f t="shared" si="23"/>
        <v>1356.4</v>
      </c>
    </row>
    <row r="52" spans="1:22" ht="25.5" x14ac:dyDescent="0.2">
      <c r="A52" s="67">
        <v>1210</v>
      </c>
      <c r="B52" s="63" t="s">
        <v>75</v>
      </c>
      <c r="C52" s="79">
        <v>50</v>
      </c>
      <c r="D52" s="56">
        <f t="shared" si="13"/>
        <v>1895.2</v>
      </c>
      <c r="E52" s="55">
        <v>37.902999999999999</v>
      </c>
      <c r="F52" s="56">
        <f t="shared" si="14"/>
        <v>550.6</v>
      </c>
      <c r="G52" s="57">
        <v>11.012</v>
      </c>
      <c r="H52" s="56">
        <f t="shared" si="15"/>
        <v>556.9</v>
      </c>
      <c r="I52" s="57">
        <v>11.138945365440001</v>
      </c>
      <c r="J52" s="56">
        <f t="shared" si="16"/>
        <v>552.5</v>
      </c>
      <c r="K52" s="57">
        <v>11.05</v>
      </c>
      <c r="L52" s="56">
        <f t="shared" si="20"/>
        <v>0</v>
      </c>
      <c r="M52" s="80"/>
      <c r="N52" s="56">
        <f t="shared" si="17"/>
        <v>569.70000000000005</v>
      </c>
      <c r="O52" s="57">
        <v>11.394</v>
      </c>
      <c r="P52" s="56">
        <f t="shared" si="22"/>
        <v>754.3</v>
      </c>
      <c r="Q52" s="56">
        <f t="shared" si="22"/>
        <v>892</v>
      </c>
      <c r="R52" s="56">
        <f t="shared" si="22"/>
        <v>809.4</v>
      </c>
      <c r="S52" s="56">
        <f t="shared" si="22"/>
        <v>1194.8</v>
      </c>
      <c r="T52" s="56">
        <f t="shared" si="22"/>
        <v>1651.8</v>
      </c>
      <c r="U52" s="56">
        <f t="shared" si="23"/>
        <v>918.9</v>
      </c>
      <c r="V52" s="56">
        <f t="shared" si="23"/>
        <v>1169.5</v>
      </c>
    </row>
    <row r="53" spans="1:22" x14ac:dyDescent="0.2">
      <c r="A53" s="67">
        <v>1213</v>
      </c>
      <c r="B53" s="63" t="s">
        <v>76</v>
      </c>
      <c r="C53" s="79">
        <v>50</v>
      </c>
      <c r="D53" s="56">
        <f t="shared" si="13"/>
        <v>1895.2</v>
      </c>
      <c r="E53" s="55">
        <v>37.902999999999999</v>
      </c>
      <c r="F53" s="56">
        <f t="shared" si="14"/>
        <v>550.6</v>
      </c>
      <c r="G53" s="57">
        <v>11.012</v>
      </c>
      <c r="H53" s="56">
        <f t="shared" si="15"/>
        <v>556.9</v>
      </c>
      <c r="I53" s="57">
        <v>11.138945365440001</v>
      </c>
      <c r="J53" s="56">
        <f t="shared" si="16"/>
        <v>552.5</v>
      </c>
      <c r="K53" s="57">
        <v>11.05</v>
      </c>
      <c r="L53" s="56">
        <f t="shared" si="20"/>
        <v>0</v>
      </c>
      <c r="M53" s="80"/>
      <c r="N53" s="56">
        <f t="shared" si="17"/>
        <v>569.70000000000005</v>
      </c>
      <c r="O53" s="57">
        <v>11.394</v>
      </c>
      <c r="P53" s="56">
        <f t="shared" si="22"/>
        <v>754.3</v>
      </c>
      <c r="Q53" s="56">
        <f t="shared" si="22"/>
        <v>892</v>
      </c>
      <c r="R53" s="56">
        <f t="shared" si="22"/>
        <v>809.4</v>
      </c>
      <c r="S53" s="56">
        <f t="shared" si="22"/>
        <v>1194.8</v>
      </c>
      <c r="T53" s="56">
        <f t="shared" si="22"/>
        <v>1651.8</v>
      </c>
      <c r="U53" s="56">
        <f t="shared" si="23"/>
        <v>918.9</v>
      </c>
      <c r="V53" s="56">
        <f t="shared" si="23"/>
        <v>1169.5</v>
      </c>
    </row>
    <row r="54" spans="1:22" x14ac:dyDescent="0.2">
      <c r="A54" s="67">
        <v>1218</v>
      </c>
      <c r="B54" s="63" t="s">
        <v>77</v>
      </c>
      <c r="C54" s="64">
        <v>25</v>
      </c>
      <c r="D54" s="56">
        <f t="shared" si="13"/>
        <v>947.6</v>
      </c>
      <c r="E54" s="55">
        <v>37.902999999999999</v>
      </c>
      <c r="F54" s="56">
        <f t="shared" si="14"/>
        <v>275.3</v>
      </c>
      <c r="G54" s="57">
        <v>11.012</v>
      </c>
      <c r="H54" s="56">
        <f t="shared" si="15"/>
        <v>278.5</v>
      </c>
      <c r="I54" s="57">
        <v>11.138945365440001</v>
      </c>
      <c r="J54" s="56">
        <f t="shared" si="16"/>
        <v>276.3</v>
      </c>
      <c r="K54" s="57">
        <v>11.05</v>
      </c>
      <c r="L54" s="56">
        <f t="shared" si="20"/>
        <v>0</v>
      </c>
      <c r="M54" s="80"/>
      <c r="N54" s="56">
        <f t="shared" si="17"/>
        <v>284.89999999999998</v>
      </c>
      <c r="O54" s="57">
        <v>11.394</v>
      </c>
      <c r="P54" s="56">
        <f t="shared" si="22"/>
        <v>377.2</v>
      </c>
      <c r="Q54" s="56">
        <f t="shared" si="22"/>
        <v>446</v>
      </c>
      <c r="R54" s="56">
        <f t="shared" si="22"/>
        <v>404.7</v>
      </c>
      <c r="S54" s="56">
        <f t="shared" si="22"/>
        <v>597.4</v>
      </c>
      <c r="T54" s="56">
        <f t="shared" si="22"/>
        <v>825.9</v>
      </c>
      <c r="U54" s="56">
        <f t="shared" si="23"/>
        <v>459.5</v>
      </c>
      <c r="V54" s="56">
        <f t="shared" si="23"/>
        <v>584.9</v>
      </c>
    </row>
    <row r="55" spans="1:22" x14ac:dyDescent="0.2">
      <c r="A55" s="67">
        <v>1219</v>
      </c>
      <c r="B55" s="63" t="s">
        <v>78</v>
      </c>
      <c r="C55" s="79">
        <v>15</v>
      </c>
      <c r="D55" s="56">
        <f t="shared" si="13"/>
        <v>568.5</v>
      </c>
      <c r="E55" s="55">
        <v>37.902999999999999</v>
      </c>
      <c r="F55" s="56">
        <f t="shared" si="14"/>
        <v>165.2</v>
      </c>
      <c r="G55" s="57">
        <v>11.012</v>
      </c>
      <c r="H55" s="56">
        <f t="shared" si="15"/>
        <v>177.1</v>
      </c>
      <c r="I55" s="57">
        <v>11.805605154816002</v>
      </c>
      <c r="J55" s="56">
        <f t="shared" si="16"/>
        <v>165.8</v>
      </c>
      <c r="K55" s="57">
        <v>11.05</v>
      </c>
      <c r="L55" s="56">
        <f t="shared" si="20"/>
        <v>0</v>
      </c>
      <c r="M55" s="80"/>
      <c r="N55" s="56">
        <f t="shared" si="17"/>
        <v>170.9</v>
      </c>
      <c r="O55" s="57">
        <v>11.394</v>
      </c>
      <c r="P55" s="56">
        <f t="shared" si="22"/>
        <v>226.3</v>
      </c>
      <c r="Q55" s="56">
        <f t="shared" si="22"/>
        <v>267.60000000000002</v>
      </c>
      <c r="R55" s="56">
        <f t="shared" si="22"/>
        <v>242.8</v>
      </c>
      <c r="S55" s="56">
        <f t="shared" si="22"/>
        <v>358.4</v>
      </c>
      <c r="T55" s="56">
        <f t="shared" si="22"/>
        <v>495.5</v>
      </c>
      <c r="U55" s="56">
        <f t="shared" si="23"/>
        <v>292.2</v>
      </c>
      <c r="V55" s="56">
        <f t="shared" si="23"/>
        <v>371.9</v>
      </c>
    </row>
    <row r="56" spans="1:22" x14ac:dyDescent="0.2">
      <c r="A56" s="67">
        <v>1372</v>
      </c>
      <c r="B56" s="63" t="s">
        <v>79</v>
      </c>
      <c r="C56" s="64">
        <v>540</v>
      </c>
      <c r="D56" s="56">
        <f t="shared" si="13"/>
        <v>20467.599999999999</v>
      </c>
      <c r="E56" s="55">
        <v>37.902999999999999</v>
      </c>
      <c r="F56" s="56">
        <f t="shared" si="14"/>
        <v>5946.5</v>
      </c>
      <c r="G56" s="57">
        <v>11.012</v>
      </c>
      <c r="H56" s="56">
        <f t="shared" si="15"/>
        <v>6014.9</v>
      </c>
      <c r="I56" s="57">
        <v>11.138681696799999</v>
      </c>
      <c r="J56" s="56">
        <f t="shared" si="16"/>
        <v>5967</v>
      </c>
      <c r="K56" s="57">
        <v>11.05</v>
      </c>
      <c r="L56" s="56">
        <f t="shared" si="20"/>
        <v>0</v>
      </c>
      <c r="M56" s="80"/>
      <c r="N56" s="56">
        <f t="shared" si="17"/>
        <v>6152.8</v>
      </c>
      <c r="O56" s="57">
        <v>11.394</v>
      </c>
      <c r="P56" s="56">
        <f t="shared" si="22"/>
        <v>8146.7</v>
      </c>
      <c r="Q56" s="56">
        <f t="shared" si="22"/>
        <v>9633.2999999999993</v>
      </c>
      <c r="R56" s="56">
        <f t="shared" si="22"/>
        <v>8741.2999999999993</v>
      </c>
      <c r="S56" s="56">
        <f t="shared" si="22"/>
        <v>12903.9</v>
      </c>
      <c r="T56" s="56">
        <f t="shared" si="22"/>
        <v>17839.400000000001</v>
      </c>
      <c r="U56" s="56">
        <f t="shared" si="23"/>
        <v>9924.6</v>
      </c>
      <c r="V56" s="56">
        <f t="shared" si="23"/>
        <v>12631.3</v>
      </c>
    </row>
    <row r="57" spans="1:22" ht="25.5" x14ac:dyDescent="0.2">
      <c r="A57" s="67">
        <v>1376</v>
      </c>
      <c r="B57" s="63" t="s">
        <v>80</v>
      </c>
      <c r="C57" s="64">
        <v>594</v>
      </c>
      <c r="D57" s="56">
        <f t="shared" si="13"/>
        <v>22514.400000000001</v>
      </c>
      <c r="E57" s="55">
        <v>37.902999999999999</v>
      </c>
      <c r="F57" s="56">
        <f t="shared" si="14"/>
        <v>6541.1</v>
      </c>
      <c r="G57" s="57">
        <v>11.012</v>
      </c>
      <c r="H57" s="56">
        <f t="shared" si="15"/>
        <v>6616.3</v>
      </c>
      <c r="I57" s="57">
        <v>11.138601797212125</v>
      </c>
      <c r="J57" s="56">
        <f t="shared" si="16"/>
        <v>6563.7</v>
      </c>
      <c r="K57" s="57">
        <v>11.05</v>
      </c>
      <c r="L57" s="56">
        <f t="shared" si="20"/>
        <v>0</v>
      </c>
      <c r="M57" s="80"/>
      <c r="N57" s="56">
        <f t="shared" si="17"/>
        <v>6768</v>
      </c>
      <c r="O57" s="57">
        <v>11.394</v>
      </c>
      <c r="P57" s="56">
        <f t="shared" si="22"/>
        <v>8961.2999999999993</v>
      </c>
      <c r="Q57" s="56">
        <f t="shared" si="22"/>
        <v>10596.6</v>
      </c>
      <c r="R57" s="56">
        <f t="shared" si="22"/>
        <v>9615.5</v>
      </c>
      <c r="S57" s="56">
        <f t="shared" si="22"/>
        <v>14194.2</v>
      </c>
      <c r="T57" s="56">
        <f t="shared" si="22"/>
        <v>19623.400000000001</v>
      </c>
      <c r="U57" s="56">
        <f t="shared" si="23"/>
        <v>10916.9</v>
      </c>
      <c r="V57" s="56">
        <f t="shared" si="23"/>
        <v>13894.2</v>
      </c>
    </row>
    <row r="58" spans="1:22" x14ac:dyDescent="0.2">
      <c r="A58" s="67">
        <v>1385</v>
      </c>
      <c r="B58" s="63" t="s">
        <v>81</v>
      </c>
      <c r="C58" s="64">
        <v>255</v>
      </c>
      <c r="D58" s="56">
        <f t="shared" si="13"/>
        <v>9665.2999999999993</v>
      </c>
      <c r="E58" s="55">
        <v>37.902999999999999</v>
      </c>
      <c r="F58" s="56">
        <f t="shared" si="14"/>
        <v>2808.1</v>
      </c>
      <c r="G58" s="57">
        <v>11.012</v>
      </c>
      <c r="H58" s="56">
        <f t="shared" si="15"/>
        <v>2840.3</v>
      </c>
      <c r="I58" s="57">
        <v>11.138293948800003</v>
      </c>
      <c r="J58" s="56">
        <f t="shared" si="16"/>
        <v>2817.8</v>
      </c>
      <c r="K58" s="57">
        <v>11.05</v>
      </c>
      <c r="L58" s="56">
        <f t="shared" si="20"/>
        <v>0</v>
      </c>
      <c r="M58" s="80"/>
      <c r="N58" s="56">
        <f t="shared" si="17"/>
        <v>2905.5</v>
      </c>
      <c r="O58" s="57">
        <v>11.394</v>
      </c>
      <c r="P58" s="56">
        <f t="shared" si="22"/>
        <v>3847</v>
      </c>
      <c r="Q58" s="56">
        <f t="shared" si="22"/>
        <v>4549.1000000000004</v>
      </c>
      <c r="R58" s="56">
        <f t="shared" si="22"/>
        <v>4127.8</v>
      </c>
      <c r="S58" s="56">
        <f t="shared" si="22"/>
        <v>6093.5</v>
      </c>
      <c r="T58" s="56">
        <f t="shared" si="22"/>
        <v>8424.2000000000007</v>
      </c>
      <c r="U58" s="56">
        <f t="shared" si="23"/>
        <v>4686.5</v>
      </c>
      <c r="V58" s="56">
        <f t="shared" si="23"/>
        <v>5964.6</v>
      </c>
    </row>
    <row r="59" spans="1:22" x14ac:dyDescent="0.2">
      <c r="A59" s="67">
        <v>1387</v>
      </c>
      <c r="B59" s="63" t="s">
        <v>82</v>
      </c>
      <c r="C59" s="79">
        <v>300</v>
      </c>
      <c r="D59" s="56">
        <f t="shared" si="13"/>
        <v>11370.9</v>
      </c>
      <c r="E59" s="55">
        <v>37.902999999999999</v>
      </c>
      <c r="F59" s="56">
        <f t="shared" si="14"/>
        <v>3303.6</v>
      </c>
      <c r="G59" s="57">
        <v>11.012</v>
      </c>
      <c r="H59" s="56">
        <f t="shared" si="15"/>
        <v>3341.6</v>
      </c>
      <c r="I59" s="57">
        <v>11.138549862480003</v>
      </c>
      <c r="J59" s="56">
        <f t="shared" si="16"/>
        <v>3315</v>
      </c>
      <c r="K59" s="57">
        <v>11.05</v>
      </c>
      <c r="L59" s="56">
        <f t="shared" si="20"/>
        <v>0</v>
      </c>
      <c r="M59" s="80"/>
      <c r="N59" s="56">
        <f t="shared" si="17"/>
        <v>3418.2</v>
      </c>
      <c r="O59" s="57">
        <v>11.394</v>
      </c>
      <c r="P59" s="56">
        <f t="shared" si="22"/>
        <v>4525.8999999999996</v>
      </c>
      <c r="Q59" s="56">
        <f t="shared" si="22"/>
        <v>5351.8</v>
      </c>
      <c r="R59" s="56">
        <f t="shared" si="22"/>
        <v>4856.3</v>
      </c>
      <c r="S59" s="56">
        <f t="shared" si="22"/>
        <v>7168.8</v>
      </c>
      <c r="T59" s="56">
        <f t="shared" si="22"/>
        <v>9910.7999999999993</v>
      </c>
      <c r="U59" s="56">
        <f t="shared" si="23"/>
        <v>5513.6</v>
      </c>
      <c r="V59" s="56">
        <f t="shared" si="23"/>
        <v>7017.4</v>
      </c>
    </row>
    <row r="60" spans="1:22" x14ac:dyDescent="0.2">
      <c r="A60" s="67">
        <v>1388</v>
      </c>
      <c r="B60" s="63" t="s">
        <v>83</v>
      </c>
      <c r="C60" s="79">
        <v>444</v>
      </c>
      <c r="D60" s="56">
        <f t="shared" si="13"/>
        <v>16828.900000000001</v>
      </c>
      <c r="E60" s="55">
        <v>37.902999999999999</v>
      </c>
      <c r="F60" s="56">
        <f t="shared" si="14"/>
        <v>4889.3</v>
      </c>
      <c r="G60" s="57">
        <v>11.012</v>
      </c>
      <c r="H60" s="56">
        <f t="shared" si="15"/>
        <v>4945.5</v>
      </c>
      <c r="I60" s="57">
        <v>11.138485726864868</v>
      </c>
      <c r="J60" s="56">
        <f t="shared" si="16"/>
        <v>4906.2</v>
      </c>
      <c r="K60" s="57">
        <v>11.05</v>
      </c>
      <c r="L60" s="56">
        <f t="shared" si="20"/>
        <v>0</v>
      </c>
      <c r="M60" s="80"/>
      <c r="N60" s="56">
        <f t="shared" si="17"/>
        <v>5058.8999999999996</v>
      </c>
      <c r="O60" s="57">
        <v>11.394</v>
      </c>
      <c r="P60" s="56">
        <f t="shared" ref="P60:T69" si="24">ROUND($C60*$G60*P$6,1)</f>
        <v>6698.4</v>
      </c>
      <c r="Q60" s="56">
        <f t="shared" si="24"/>
        <v>7920.7</v>
      </c>
      <c r="R60" s="56">
        <f t="shared" si="24"/>
        <v>7187.3</v>
      </c>
      <c r="S60" s="56">
        <f t="shared" si="24"/>
        <v>10609.8</v>
      </c>
      <c r="T60" s="56">
        <f t="shared" si="24"/>
        <v>14668</v>
      </c>
      <c r="U60" s="56">
        <f t="shared" si="23"/>
        <v>8160.1</v>
      </c>
      <c r="V60" s="56">
        <f t="shared" si="23"/>
        <v>10385.6</v>
      </c>
    </row>
    <row r="61" spans="1:22" x14ac:dyDescent="0.2">
      <c r="A61" s="67">
        <v>1389</v>
      </c>
      <c r="B61" s="63" t="s">
        <v>84</v>
      </c>
      <c r="C61" s="64">
        <v>264</v>
      </c>
      <c r="D61" s="56">
        <f t="shared" si="13"/>
        <v>10006.4</v>
      </c>
      <c r="E61" s="55">
        <v>37.902999999999999</v>
      </c>
      <c r="F61" s="56">
        <f t="shared" si="14"/>
        <v>2907.2</v>
      </c>
      <c r="G61" s="57">
        <v>11.012</v>
      </c>
      <c r="H61" s="56">
        <f t="shared" si="15"/>
        <v>2940.6</v>
      </c>
      <c r="I61" s="57">
        <v>11.138801546181821</v>
      </c>
      <c r="J61" s="56">
        <f t="shared" si="16"/>
        <v>2917.2</v>
      </c>
      <c r="K61" s="57">
        <v>11.05</v>
      </c>
      <c r="L61" s="56">
        <f t="shared" si="20"/>
        <v>0</v>
      </c>
      <c r="M61" s="80"/>
      <c r="N61" s="56">
        <f t="shared" si="17"/>
        <v>3008</v>
      </c>
      <c r="O61" s="57">
        <v>11.394</v>
      </c>
      <c r="P61" s="56">
        <f t="shared" si="24"/>
        <v>3982.8</v>
      </c>
      <c r="Q61" s="56">
        <f t="shared" si="24"/>
        <v>4709.6000000000004</v>
      </c>
      <c r="R61" s="56">
        <f t="shared" si="24"/>
        <v>4273.5</v>
      </c>
      <c r="S61" s="56">
        <f t="shared" si="24"/>
        <v>6308.6</v>
      </c>
      <c r="T61" s="56">
        <f t="shared" si="24"/>
        <v>8721.5</v>
      </c>
      <c r="U61" s="56">
        <f t="shared" si="23"/>
        <v>4852</v>
      </c>
      <c r="V61" s="56">
        <f t="shared" si="23"/>
        <v>6175.3</v>
      </c>
    </row>
    <row r="62" spans="1:22" x14ac:dyDescent="0.2">
      <c r="A62" s="67">
        <v>1390</v>
      </c>
      <c r="B62" s="63" t="s">
        <v>85</v>
      </c>
      <c r="C62" s="64">
        <v>321</v>
      </c>
      <c r="D62" s="56">
        <f t="shared" ref="D62:D93" si="25">ROUND(E62*C62,1)</f>
        <v>12166.9</v>
      </c>
      <c r="E62" s="55">
        <v>37.902999999999999</v>
      </c>
      <c r="F62" s="56">
        <f t="shared" ref="F62:F93" si="26">ROUND(C62*G62,1)</f>
        <v>3534.9</v>
      </c>
      <c r="G62" s="57">
        <v>11.012</v>
      </c>
      <c r="H62" s="56">
        <f t="shared" ref="H62:H93" si="27">ROUND(I62*C62,1)</f>
        <v>3575.5</v>
      </c>
      <c r="I62" s="57">
        <v>11.138767943551406</v>
      </c>
      <c r="J62" s="56">
        <f t="shared" ref="J62:J93" si="28">ROUND(C62*K62,1)</f>
        <v>3547.1</v>
      </c>
      <c r="K62" s="57">
        <v>11.05</v>
      </c>
      <c r="L62" s="56">
        <f t="shared" si="20"/>
        <v>0</v>
      </c>
      <c r="M62" s="80"/>
      <c r="N62" s="56">
        <f t="shared" ref="N62:N93" si="29">ROUND(O62*C62,1)</f>
        <v>3657.5</v>
      </c>
      <c r="O62" s="57">
        <v>11.394</v>
      </c>
      <c r="P62" s="56">
        <f t="shared" si="24"/>
        <v>4842.7</v>
      </c>
      <c r="Q62" s="56">
        <f t="shared" si="24"/>
        <v>5726.5</v>
      </c>
      <c r="R62" s="56">
        <f t="shared" si="24"/>
        <v>5196.2</v>
      </c>
      <c r="S62" s="56">
        <f t="shared" si="24"/>
        <v>7670.6</v>
      </c>
      <c r="T62" s="56">
        <f t="shared" si="24"/>
        <v>10604.6</v>
      </c>
      <c r="U62" s="56">
        <f t="shared" si="23"/>
        <v>5899.6</v>
      </c>
      <c r="V62" s="56">
        <f t="shared" si="23"/>
        <v>7508.6</v>
      </c>
    </row>
    <row r="63" spans="1:22" x14ac:dyDescent="0.2">
      <c r="A63" s="67">
        <v>1393</v>
      </c>
      <c r="B63" s="63" t="s">
        <v>86</v>
      </c>
      <c r="C63" s="64">
        <v>168</v>
      </c>
      <c r="D63" s="56">
        <f t="shared" si="25"/>
        <v>6367.7</v>
      </c>
      <c r="E63" s="55">
        <v>37.902999999999999</v>
      </c>
      <c r="F63" s="56">
        <f t="shared" si="26"/>
        <v>1850</v>
      </c>
      <c r="G63" s="57">
        <v>11.012</v>
      </c>
      <c r="H63" s="56">
        <f t="shared" si="27"/>
        <v>1871.2</v>
      </c>
      <c r="I63" s="57">
        <v>11.138352111000001</v>
      </c>
      <c r="J63" s="56">
        <f t="shared" si="28"/>
        <v>1856.4</v>
      </c>
      <c r="K63" s="57">
        <v>11.05</v>
      </c>
      <c r="L63" s="56">
        <f t="shared" si="20"/>
        <v>0</v>
      </c>
      <c r="M63" s="80"/>
      <c r="N63" s="56">
        <f t="shared" si="29"/>
        <v>1914.2</v>
      </c>
      <c r="O63" s="57">
        <v>11.394</v>
      </c>
      <c r="P63" s="56">
        <f t="shared" si="24"/>
        <v>2534.5</v>
      </c>
      <c r="Q63" s="56">
        <f t="shared" si="24"/>
        <v>2997</v>
      </c>
      <c r="R63" s="56">
        <f t="shared" si="24"/>
        <v>2719.5</v>
      </c>
      <c r="S63" s="56">
        <f t="shared" si="24"/>
        <v>4014.5</v>
      </c>
      <c r="T63" s="56">
        <f t="shared" si="24"/>
        <v>5550</v>
      </c>
      <c r="U63" s="56">
        <f t="shared" si="23"/>
        <v>3087.5</v>
      </c>
      <c r="V63" s="56">
        <f t="shared" si="23"/>
        <v>3929.5</v>
      </c>
    </row>
    <row r="64" spans="1:22" x14ac:dyDescent="0.2">
      <c r="A64" s="67">
        <v>1396</v>
      </c>
      <c r="B64" s="63" t="s">
        <v>87</v>
      </c>
      <c r="C64" s="79">
        <v>264</v>
      </c>
      <c r="D64" s="56">
        <f t="shared" si="25"/>
        <v>10006.4</v>
      </c>
      <c r="E64" s="55">
        <v>37.902999999999999</v>
      </c>
      <c r="F64" s="56">
        <f t="shared" si="26"/>
        <v>2907.2</v>
      </c>
      <c r="G64" s="57">
        <v>11.012</v>
      </c>
      <c r="H64" s="56">
        <f t="shared" si="27"/>
        <v>2940.6</v>
      </c>
      <c r="I64" s="57">
        <v>11.138801546181821</v>
      </c>
      <c r="J64" s="56">
        <f t="shared" si="28"/>
        <v>2917.2</v>
      </c>
      <c r="K64" s="57">
        <v>11.05</v>
      </c>
      <c r="L64" s="56">
        <f t="shared" si="20"/>
        <v>0</v>
      </c>
      <c r="M64" s="80"/>
      <c r="N64" s="56">
        <f t="shared" si="29"/>
        <v>3008</v>
      </c>
      <c r="O64" s="57">
        <v>11.394</v>
      </c>
      <c r="P64" s="56">
        <f t="shared" si="24"/>
        <v>3982.8</v>
      </c>
      <c r="Q64" s="56">
        <f t="shared" si="24"/>
        <v>4709.6000000000004</v>
      </c>
      <c r="R64" s="56">
        <f t="shared" si="24"/>
        <v>4273.5</v>
      </c>
      <c r="S64" s="56">
        <f t="shared" si="24"/>
        <v>6308.6</v>
      </c>
      <c r="T64" s="56">
        <f t="shared" si="24"/>
        <v>8721.5</v>
      </c>
      <c r="U64" s="56">
        <f t="shared" si="23"/>
        <v>4852</v>
      </c>
      <c r="V64" s="56">
        <f t="shared" si="23"/>
        <v>6175.3</v>
      </c>
    </row>
    <row r="65" spans="1:22" x14ac:dyDescent="0.2">
      <c r="A65" s="67">
        <v>1408</v>
      </c>
      <c r="B65" s="63" t="s">
        <v>88</v>
      </c>
      <c r="C65" s="79">
        <v>91</v>
      </c>
      <c r="D65" s="56">
        <f t="shared" si="25"/>
        <v>3449.2</v>
      </c>
      <c r="E65" s="55">
        <v>37.902999999999999</v>
      </c>
      <c r="F65" s="56">
        <f t="shared" si="26"/>
        <v>1002.1</v>
      </c>
      <c r="G65" s="57">
        <v>11.012</v>
      </c>
      <c r="H65" s="56">
        <f t="shared" si="27"/>
        <v>1013.5</v>
      </c>
      <c r="I65" s="57">
        <v>11.137537201054947</v>
      </c>
      <c r="J65" s="56">
        <f t="shared" si="28"/>
        <v>1005.6</v>
      </c>
      <c r="K65" s="57">
        <v>11.05</v>
      </c>
      <c r="L65" s="56">
        <f t="shared" si="20"/>
        <v>0</v>
      </c>
      <c r="M65" s="80"/>
      <c r="N65" s="56">
        <f t="shared" si="29"/>
        <v>1036.9000000000001</v>
      </c>
      <c r="O65" s="57">
        <v>11.394</v>
      </c>
      <c r="P65" s="56">
        <f t="shared" si="24"/>
        <v>1372.9</v>
      </c>
      <c r="Q65" s="56">
        <f t="shared" si="24"/>
        <v>1623.4</v>
      </c>
      <c r="R65" s="56">
        <f t="shared" si="24"/>
        <v>1473.1</v>
      </c>
      <c r="S65" s="56">
        <f t="shared" si="24"/>
        <v>2174.5</v>
      </c>
      <c r="T65" s="56">
        <f t="shared" si="24"/>
        <v>3006.3</v>
      </c>
      <c r="U65" s="56">
        <f t="shared" si="23"/>
        <v>1672.3</v>
      </c>
      <c r="V65" s="56">
        <f t="shared" si="23"/>
        <v>2128.4</v>
      </c>
    </row>
    <row r="66" spans="1:22" ht="25.5" x14ac:dyDescent="0.2">
      <c r="A66" s="67">
        <v>1413</v>
      </c>
      <c r="B66" s="63" t="s">
        <v>169</v>
      </c>
      <c r="C66" s="79">
        <v>141</v>
      </c>
      <c r="D66" s="56">
        <f t="shared" si="25"/>
        <v>5344.3</v>
      </c>
      <c r="E66" s="55">
        <v>37.902999999999999</v>
      </c>
      <c r="F66" s="56">
        <f t="shared" si="26"/>
        <v>1552.7</v>
      </c>
      <c r="G66" s="57">
        <v>11.012</v>
      </c>
      <c r="H66" s="56">
        <f t="shared" si="27"/>
        <v>1570.6</v>
      </c>
      <c r="I66" s="57">
        <v>11.138878045787237</v>
      </c>
      <c r="J66" s="56">
        <f t="shared" si="28"/>
        <v>1558.1</v>
      </c>
      <c r="K66" s="57">
        <v>11.05</v>
      </c>
      <c r="L66" s="56">
        <f t="shared" si="20"/>
        <v>0</v>
      </c>
      <c r="M66" s="80"/>
      <c r="N66" s="56">
        <f t="shared" si="29"/>
        <v>1606.6</v>
      </c>
      <c r="O66" s="57">
        <v>11.394</v>
      </c>
      <c r="P66" s="56">
        <f t="shared" si="24"/>
        <v>2127.1999999999998</v>
      </c>
      <c r="Q66" s="56">
        <f t="shared" si="24"/>
        <v>2515.4</v>
      </c>
      <c r="R66" s="56">
        <f t="shared" si="24"/>
        <v>2282.5</v>
      </c>
      <c r="S66" s="56">
        <f t="shared" si="24"/>
        <v>3369.3</v>
      </c>
      <c r="T66" s="56">
        <f t="shared" si="24"/>
        <v>4658.1000000000004</v>
      </c>
      <c r="U66" s="56">
        <f t="shared" si="23"/>
        <v>2591.5</v>
      </c>
      <c r="V66" s="56">
        <f t="shared" si="23"/>
        <v>3298.3</v>
      </c>
    </row>
    <row r="67" spans="1:22" ht="25.5" x14ac:dyDescent="0.2">
      <c r="A67" s="67">
        <v>1415</v>
      </c>
      <c r="B67" s="63" t="s">
        <v>89</v>
      </c>
      <c r="C67" s="79">
        <v>247</v>
      </c>
      <c r="D67" s="56">
        <f t="shared" si="25"/>
        <v>9362</v>
      </c>
      <c r="E67" s="55">
        <v>37.902999999999999</v>
      </c>
      <c r="F67" s="56">
        <f t="shared" si="26"/>
        <v>2720</v>
      </c>
      <c r="G67" s="57">
        <v>11.012</v>
      </c>
      <c r="H67" s="56">
        <f t="shared" si="27"/>
        <v>2751.3</v>
      </c>
      <c r="I67" s="57">
        <v>11.138772432971663</v>
      </c>
      <c r="J67" s="56">
        <f t="shared" si="28"/>
        <v>2729.4</v>
      </c>
      <c r="K67" s="57">
        <v>11.05</v>
      </c>
      <c r="L67" s="56">
        <f t="shared" si="20"/>
        <v>0</v>
      </c>
      <c r="M67" s="80"/>
      <c r="N67" s="56">
        <f t="shared" si="29"/>
        <v>2814.3</v>
      </c>
      <c r="O67" s="57">
        <v>11.394</v>
      </c>
      <c r="P67" s="56">
        <f t="shared" si="24"/>
        <v>3726.4</v>
      </c>
      <c r="Q67" s="56">
        <f t="shared" si="24"/>
        <v>4406.3</v>
      </c>
      <c r="R67" s="56">
        <f t="shared" si="24"/>
        <v>3998.3</v>
      </c>
      <c r="S67" s="56">
        <f t="shared" si="24"/>
        <v>5902.3</v>
      </c>
      <c r="T67" s="56">
        <f t="shared" si="24"/>
        <v>8159.9</v>
      </c>
      <c r="U67" s="56">
        <f t="shared" si="23"/>
        <v>4539.6000000000004</v>
      </c>
      <c r="V67" s="56">
        <f t="shared" si="23"/>
        <v>5777.7</v>
      </c>
    </row>
    <row r="68" spans="1:22" x14ac:dyDescent="0.2">
      <c r="A68" s="67">
        <v>1435</v>
      </c>
      <c r="B68" s="63" t="s">
        <v>90</v>
      </c>
      <c r="C68" s="64">
        <v>221.3</v>
      </c>
      <c r="D68" s="56">
        <f t="shared" si="25"/>
        <v>8387.9</v>
      </c>
      <c r="E68" s="55">
        <v>37.902999999999999</v>
      </c>
      <c r="F68" s="56">
        <f t="shared" si="26"/>
        <v>2437</v>
      </c>
      <c r="G68" s="57">
        <v>11.012</v>
      </c>
      <c r="H68" s="56">
        <f t="shared" si="27"/>
        <v>2465</v>
      </c>
      <c r="I68" s="57">
        <v>11.1386000822413</v>
      </c>
      <c r="J68" s="56">
        <f t="shared" si="28"/>
        <v>2445.4</v>
      </c>
      <c r="K68" s="57">
        <v>11.05</v>
      </c>
      <c r="L68" s="56">
        <f t="shared" si="20"/>
        <v>0</v>
      </c>
      <c r="M68" s="80"/>
      <c r="N68" s="56">
        <f t="shared" si="29"/>
        <v>2521.5</v>
      </c>
      <c r="O68" s="57">
        <v>11.394</v>
      </c>
      <c r="P68" s="56">
        <f t="shared" si="24"/>
        <v>3338.6</v>
      </c>
      <c r="Q68" s="56">
        <f t="shared" si="24"/>
        <v>3947.9</v>
      </c>
      <c r="R68" s="56">
        <f t="shared" si="24"/>
        <v>3582.3</v>
      </c>
      <c r="S68" s="56">
        <f t="shared" si="24"/>
        <v>5288.2</v>
      </c>
      <c r="T68" s="56">
        <f t="shared" si="24"/>
        <v>7310.9</v>
      </c>
      <c r="U68" s="56">
        <f t="shared" si="23"/>
        <v>4067.3</v>
      </c>
      <c r="V68" s="56">
        <f t="shared" si="23"/>
        <v>5176.5</v>
      </c>
    </row>
    <row r="69" spans="1:22" x14ac:dyDescent="0.2">
      <c r="A69" s="67">
        <v>1439</v>
      </c>
      <c r="B69" s="63" t="s">
        <v>91</v>
      </c>
      <c r="C69" s="79">
        <v>65</v>
      </c>
      <c r="D69" s="56">
        <f t="shared" si="25"/>
        <v>2463.6999999999998</v>
      </c>
      <c r="E69" s="55">
        <v>37.902999999999999</v>
      </c>
      <c r="F69" s="56">
        <f t="shared" si="26"/>
        <v>715.8</v>
      </c>
      <c r="G69" s="57">
        <v>11.012</v>
      </c>
      <c r="H69" s="56">
        <f t="shared" si="27"/>
        <v>724</v>
      </c>
      <c r="I69" s="57">
        <v>11.138580285784618</v>
      </c>
      <c r="J69" s="56">
        <f t="shared" si="28"/>
        <v>718.3</v>
      </c>
      <c r="K69" s="57">
        <v>11.05</v>
      </c>
      <c r="L69" s="56">
        <f t="shared" si="20"/>
        <v>0</v>
      </c>
      <c r="M69" s="80"/>
      <c r="N69" s="56">
        <f t="shared" si="29"/>
        <v>740.6</v>
      </c>
      <c r="O69" s="57">
        <v>11.394</v>
      </c>
      <c r="P69" s="56">
        <f t="shared" si="24"/>
        <v>980.6</v>
      </c>
      <c r="Q69" s="56">
        <f t="shared" si="24"/>
        <v>1159.5999999999999</v>
      </c>
      <c r="R69" s="56">
        <f t="shared" si="24"/>
        <v>1052.2</v>
      </c>
      <c r="S69" s="56">
        <f t="shared" si="24"/>
        <v>1553.2</v>
      </c>
      <c r="T69" s="56">
        <f t="shared" si="24"/>
        <v>2147.3000000000002</v>
      </c>
      <c r="U69" s="56">
        <f t="shared" si="23"/>
        <v>1194.5999999999999</v>
      </c>
      <c r="V69" s="56">
        <f t="shared" si="23"/>
        <v>1520.4</v>
      </c>
    </row>
    <row r="70" spans="1:22" x14ac:dyDescent="0.2">
      <c r="A70" s="67">
        <v>1445</v>
      </c>
      <c r="B70" s="63" t="s">
        <v>92</v>
      </c>
      <c r="C70" s="64">
        <v>315</v>
      </c>
      <c r="D70" s="56">
        <f t="shared" si="25"/>
        <v>11939.4</v>
      </c>
      <c r="E70" s="55">
        <v>37.902999999999999</v>
      </c>
      <c r="F70" s="56">
        <f t="shared" si="26"/>
        <v>3468.8</v>
      </c>
      <c r="G70" s="57">
        <v>11.012</v>
      </c>
      <c r="H70" s="56">
        <f t="shared" si="27"/>
        <v>3508.7</v>
      </c>
      <c r="I70" s="57">
        <v>11.138870031542858</v>
      </c>
      <c r="J70" s="56">
        <f t="shared" si="28"/>
        <v>3480.8</v>
      </c>
      <c r="K70" s="57">
        <v>11.05</v>
      </c>
      <c r="L70" s="56">
        <f t="shared" si="20"/>
        <v>0</v>
      </c>
      <c r="M70" s="80"/>
      <c r="N70" s="56">
        <f t="shared" si="29"/>
        <v>3589.1</v>
      </c>
      <c r="O70" s="57">
        <v>11.394</v>
      </c>
      <c r="P70" s="56">
        <f t="shared" ref="P70:T79" si="30">ROUND($C70*$G70*P$6,1)</f>
        <v>4752.2</v>
      </c>
      <c r="Q70" s="56">
        <f t="shared" si="30"/>
        <v>5619.4</v>
      </c>
      <c r="R70" s="56">
        <f t="shared" si="30"/>
        <v>5099.1000000000004</v>
      </c>
      <c r="S70" s="56">
        <f t="shared" si="30"/>
        <v>7527.3</v>
      </c>
      <c r="T70" s="56">
        <f t="shared" si="30"/>
        <v>10406.299999999999</v>
      </c>
      <c r="U70" s="56">
        <f t="shared" ref="U70:V89" si="31">ROUND($H70*U$6,1)</f>
        <v>5789.4</v>
      </c>
      <c r="V70" s="56">
        <f t="shared" si="31"/>
        <v>7368.3</v>
      </c>
    </row>
    <row r="71" spans="1:22" x14ac:dyDescent="0.2">
      <c r="A71" s="67">
        <v>1449</v>
      </c>
      <c r="B71" s="63" t="s">
        <v>93</v>
      </c>
      <c r="C71" s="64">
        <v>160</v>
      </c>
      <c r="D71" s="56">
        <f t="shared" si="25"/>
        <v>6064.5</v>
      </c>
      <c r="E71" s="55">
        <v>37.902999999999999</v>
      </c>
      <c r="F71" s="56">
        <f t="shared" si="26"/>
        <v>1761.9</v>
      </c>
      <c r="G71" s="57">
        <v>11.012</v>
      </c>
      <c r="H71" s="56">
        <f t="shared" si="27"/>
        <v>1782.1</v>
      </c>
      <c r="I71" s="57">
        <v>11.138352111000001</v>
      </c>
      <c r="J71" s="56">
        <f t="shared" si="28"/>
        <v>1768</v>
      </c>
      <c r="K71" s="57">
        <v>11.05</v>
      </c>
      <c r="L71" s="56">
        <f t="shared" si="20"/>
        <v>0</v>
      </c>
      <c r="M71" s="80"/>
      <c r="N71" s="56">
        <f t="shared" si="29"/>
        <v>1823</v>
      </c>
      <c r="O71" s="57">
        <v>11.394</v>
      </c>
      <c r="P71" s="56">
        <f t="shared" si="30"/>
        <v>2413.8000000000002</v>
      </c>
      <c r="Q71" s="56">
        <f t="shared" si="30"/>
        <v>2854.3</v>
      </c>
      <c r="R71" s="56">
        <f t="shared" si="30"/>
        <v>2590</v>
      </c>
      <c r="S71" s="56">
        <f t="shared" si="30"/>
        <v>3823.4</v>
      </c>
      <c r="T71" s="56">
        <f t="shared" si="30"/>
        <v>5285.8</v>
      </c>
      <c r="U71" s="56">
        <f t="shared" si="31"/>
        <v>2940.5</v>
      </c>
      <c r="V71" s="56">
        <f t="shared" si="31"/>
        <v>3742.4</v>
      </c>
    </row>
    <row r="72" spans="1:22" x14ac:dyDescent="0.2">
      <c r="A72" s="67">
        <v>1525</v>
      </c>
      <c r="B72" s="63" t="s">
        <v>94</v>
      </c>
      <c r="C72" s="64">
        <v>310</v>
      </c>
      <c r="D72" s="56">
        <f t="shared" si="25"/>
        <v>11749.9</v>
      </c>
      <c r="E72" s="55">
        <v>37.902999999999999</v>
      </c>
      <c r="F72" s="56">
        <f t="shared" si="26"/>
        <v>3413.7</v>
      </c>
      <c r="G72" s="57">
        <v>11.012</v>
      </c>
      <c r="H72" s="56">
        <f t="shared" si="27"/>
        <v>3452.9</v>
      </c>
      <c r="I72" s="57">
        <v>11.138256424800002</v>
      </c>
      <c r="J72" s="56">
        <f t="shared" si="28"/>
        <v>3425.5</v>
      </c>
      <c r="K72" s="57">
        <v>11.05</v>
      </c>
      <c r="L72" s="56">
        <f t="shared" si="20"/>
        <v>0</v>
      </c>
      <c r="M72" s="80"/>
      <c r="N72" s="56">
        <f t="shared" si="29"/>
        <v>3532.1</v>
      </c>
      <c r="O72" s="57">
        <v>11.394</v>
      </c>
      <c r="P72" s="56">
        <f t="shared" si="30"/>
        <v>4676.8</v>
      </c>
      <c r="Q72" s="56">
        <f t="shared" si="30"/>
        <v>5530.2</v>
      </c>
      <c r="R72" s="56">
        <f t="shared" si="30"/>
        <v>5018.2</v>
      </c>
      <c r="S72" s="56">
        <f t="shared" si="30"/>
        <v>7407.8</v>
      </c>
      <c r="T72" s="56">
        <f t="shared" si="30"/>
        <v>10241.200000000001</v>
      </c>
      <c r="U72" s="56">
        <f t="shared" si="31"/>
        <v>5697.3</v>
      </c>
      <c r="V72" s="56">
        <f t="shared" si="31"/>
        <v>7251.1</v>
      </c>
    </row>
    <row r="73" spans="1:22" x14ac:dyDescent="0.2">
      <c r="A73" s="67">
        <v>1563</v>
      </c>
      <c r="B73" s="63" t="s">
        <v>95</v>
      </c>
      <c r="C73" s="79">
        <v>300</v>
      </c>
      <c r="D73" s="56">
        <f t="shared" si="25"/>
        <v>11370.9</v>
      </c>
      <c r="E73" s="55">
        <v>37.902999999999999</v>
      </c>
      <c r="F73" s="56">
        <f t="shared" si="26"/>
        <v>3303.6</v>
      </c>
      <c r="G73" s="57">
        <v>11.012</v>
      </c>
      <c r="H73" s="56">
        <f t="shared" si="27"/>
        <v>3341.6</v>
      </c>
      <c r="I73" s="57">
        <v>11.138549862480003</v>
      </c>
      <c r="J73" s="56">
        <f t="shared" si="28"/>
        <v>3315</v>
      </c>
      <c r="K73" s="57">
        <v>11.05</v>
      </c>
      <c r="L73" s="56">
        <f t="shared" si="20"/>
        <v>0</v>
      </c>
      <c r="M73" s="80"/>
      <c r="N73" s="56">
        <f t="shared" si="29"/>
        <v>3418.2</v>
      </c>
      <c r="O73" s="57">
        <v>11.394</v>
      </c>
      <c r="P73" s="56">
        <f t="shared" si="30"/>
        <v>4525.8999999999996</v>
      </c>
      <c r="Q73" s="56">
        <f t="shared" si="30"/>
        <v>5351.8</v>
      </c>
      <c r="R73" s="56">
        <f t="shared" si="30"/>
        <v>4856.3</v>
      </c>
      <c r="S73" s="56">
        <f t="shared" si="30"/>
        <v>7168.8</v>
      </c>
      <c r="T73" s="56">
        <f t="shared" si="30"/>
        <v>9910.7999999999993</v>
      </c>
      <c r="U73" s="56">
        <f t="shared" si="31"/>
        <v>5513.6</v>
      </c>
      <c r="V73" s="56">
        <f t="shared" si="31"/>
        <v>7017.4</v>
      </c>
    </row>
    <row r="74" spans="1:22" ht="25.5" x14ac:dyDescent="0.2">
      <c r="A74" s="67">
        <v>1565</v>
      </c>
      <c r="B74" s="63" t="s">
        <v>96</v>
      </c>
      <c r="C74" s="64">
        <v>350</v>
      </c>
      <c r="D74" s="56">
        <f t="shared" si="25"/>
        <v>13266.1</v>
      </c>
      <c r="E74" s="55">
        <v>37.902999999999999</v>
      </c>
      <c r="F74" s="56">
        <f t="shared" si="26"/>
        <v>3854.2</v>
      </c>
      <c r="G74" s="57">
        <v>11.012</v>
      </c>
      <c r="H74" s="56">
        <f t="shared" si="27"/>
        <v>3898.5</v>
      </c>
      <c r="I74" s="57">
        <v>11.138606362902859</v>
      </c>
      <c r="J74" s="56">
        <f t="shared" si="28"/>
        <v>3867.5</v>
      </c>
      <c r="K74" s="57">
        <v>11.05</v>
      </c>
      <c r="L74" s="56">
        <f t="shared" si="20"/>
        <v>0</v>
      </c>
      <c r="M74" s="80"/>
      <c r="N74" s="56">
        <f t="shared" si="29"/>
        <v>3987.9</v>
      </c>
      <c r="O74" s="57">
        <v>11.394</v>
      </c>
      <c r="P74" s="56">
        <f t="shared" si="30"/>
        <v>5280.3</v>
      </c>
      <c r="Q74" s="56">
        <f t="shared" si="30"/>
        <v>6243.8</v>
      </c>
      <c r="R74" s="56">
        <f t="shared" si="30"/>
        <v>5665.7</v>
      </c>
      <c r="S74" s="56">
        <f t="shared" si="30"/>
        <v>8363.6</v>
      </c>
      <c r="T74" s="56">
        <f t="shared" si="30"/>
        <v>11562.6</v>
      </c>
      <c r="U74" s="56">
        <f t="shared" si="31"/>
        <v>6432.5</v>
      </c>
      <c r="V74" s="56">
        <f t="shared" si="31"/>
        <v>8186.9</v>
      </c>
    </row>
    <row r="75" spans="1:22" x14ac:dyDescent="0.2">
      <c r="A75" s="67">
        <v>1566</v>
      </c>
      <c r="B75" s="63" t="s">
        <v>97</v>
      </c>
      <c r="C75" s="64">
        <v>325</v>
      </c>
      <c r="D75" s="56">
        <f t="shared" si="25"/>
        <v>12318.5</v>
      </c>
      <c r="E75" s="55">
        <v>37.902999999999999</v>
      </c>
      <c r="F75" s="56">
        <f t="shared" si="26"/>
        <v>3578.9</v>
      </c>
      <c r="G75" s="57">
        <v>11.012</v>
      </c>
      <c r="H75" s="56">
        <f t="shared" si="27"/>
        <v>3620.2</v>
      </c>
      <c r="I75" s="57">
        <v>11.138945365440001</v>
      </c>
      <c r="J75" s="56">
        <f t="shared" si="28"/>
        <v>3591.3</v>
      </c>
      <c r="K75" s="57">
        <v>11.05</v>
      </c>
      <c r="L75" s="56">
        <f t="shared" si="20"/>
        <v>0</v>
      </c>
      <c r="M75" s="80"/>
      <c r="N75" s="56">
        <f t="shared" si="29"/>
        <v>3703.1</v>
      </c>
      <c r="O75" s="57">
        <v>11.394</v>
      </c>
      <c r="P75" s="56">
        <f t="shared" si="30"/>
        <v>4903.1000000000004</v>
      </c>
      <c r="Q75" s="56">
        <f t="shared" si="30"/>
        <v>5797.8</v>
      </c>
      <c r="R75" s="56">
        <f t="shared" si="30"/>
        <v>5261</v>
      </c>
      <c r="S75" s="56">
        <f t="shared" si="30"/>
        <v>7766.2</v>
      </c>
      <c r="T75" s="56">
        <f t="shared" si="30"/>
        <v>10736.7</v>
      </c>
      <c r="U75" s="56">
        <f t="shared" si="31"/>
        <v>5973.3</v>
      </c>
      <c r="V75" s="56">
        <f t="shared" si="31"/>
        <v>7602.4</v>
      </c>
    </row>
    <row r="76" spans="1:22" x14ac:dyDescent="0.2">
      <c r="A76" s="67">
        <v>1568</v>
      </c>
      <c r="B76" s="63" t="s">
        <v>98</v>
      </c>
      <c r="C76" s="79">
        <v>375</v>
      </c>
      <c r="D76" s="56">
        <f t="shared" si="25"/>
        <v>14213.6</v>
      </c>
      <c r="E76" s="55">
        <v>37.902999999999999</v>
      </c>
      <c r="F76" s="56">
        <f t="shared" si="26"/>
        <v>4129.5</v>
      </c>
      <c r="G76" s="57">
        <v>11.012</v>
      </c>
      <c r="H76" s="56">
        <f t="shared" si="27"/>
        <v>4177</v>
      </c>
      <c r="I76" s="57">
        <v>11.138628963072001</v>
      </c>
      <c r="J76" s="56">
        <f t="shared" si="28"/>
        <v>4143.8</v>
      </c>
      <c r="K76" s="57">
        <v>11.05</v>
      </c>
      <c r="L76" s="56">
        <f t="shared" si="20"/>
        <v>0</v>
      </c>
      <c r="M76" s="80"/>
      <c r="N76" s="56">
        <f t="shared" si="29"/>
        <v>4272.8</v>
      </c>
      <c r="O76" s="57">
        <v>11.394</v>
      </c>
      <c r="P76" s="56">
        <f t="shared" si="30"/>
        <v>5657.4</v>
      </c>
      <c r="Q76" s="56">
        <f t="shared" si="30"/>
        <v>6689.8</v>
      </c>
      <c r="R76" s="56">
        <f t="shared" si="30"/>
        <v>6070.4</v>
      </c>
      <c r="S76" s="56">
        <f t="shared" si="30"/>
        <v>8961</v>
      </c>
      <c r="T76" s="56">
        <f t="shared" si="30"/>
        <v>12388.5</v>
      </c>
      <c r="U76" s="56">
        <f t="shared" si="31"/>
        <v>6892.1</v>
      </c>
      <c r="V76" s="56">
        <f t="shared" si="31"/>
        <v>8771.7000000000007</v>
      </c>
    </row>
    <row r="77" spans="1:22" x14ac:dyDescent="0.2">
      <c r="A77" s="67">
        <v>1578</v>
      </c>
      <c r="B77" s="63" t="s">
        <v>99</v>
      </c>
      <c r="C77" s="64">
        <v>100</v>
      </c>
      <c r="D77" s="56">
        <f t="shared" si="25"/>
        <v>3790.3</v>
      </c>
      <c r="E77" s="55">
        <v>37.902999999999999</v>
      </c>
      <c r="F77" s="56">
        <f t="shared" si="26"/>
        <v>1101.2</v>
      </c>
      <c r="G77" s="57">
        <v>11.012</v>
      </c>
      <c r="H77" s="56">
        <f t="shared" si="27"/>
        <v>1113.9000000000001</v>
      </c>
      <c r="I77" s="57">
        <v>11.138945365440001</v>
      </c>
      <c r="J77" s="56">
        <f t="shared" si="28"/>
        <v>1105</v>
      </c>
      <c r="K77" s="57">
        <v>11.05</v>
      </c>
      <c r="L77" s="56">
        <f t="shared" si="20"/>
        <v>0</v>
      </c>
      <c r="M77" s="80"/>
      <c r="N77" s="56">
        <f t="shared" si="29"/>
        <v>1139.4000000000001</v>
      </c>
      <c r="O77" s="57">
        <v>11.394</v>
      </c>
      <c r="P77" s="56">
        <f t="shared" si="30"/>
        <v>1508.6</v>
      </c>
      <c r="Q77" s="56">
        <f t="shared" si="30"/>
        <v>1783.9</v>
      </c>
      <c r="R77" s="56">
        <f t="shared" si="30"/>
        <v>1618.8</v>
      </c>
      <c r="S77" s="56">
        <f t="shared" si="30"/>
        <v>2389.6</v>
      </c>
      <c r="T77" s="56">
        <f t="shared" si="30"/>
        <v>3303.6</v>
      </c>
      <c r="U77" s="56">
        <f t="shared" si="31"/>
        <v>1837.9</v>
      </c>
      <c r="V77" s="56">
        <f t="shared" si="31"/>
        <v>2339.1999999999998</v>
      </c>
    </row>
    <row r="78" spans="1:22" x14ac:dyDescent="0.2">
      <c r="A78" s="67">
        <v>1580</v>
      </c>
      <c r="B78" s="63" t="s">
        <v>100</v>
      </c>
      <c r="C78" s="64">
        <v>110</v>
      </c>
      <c r="D78" s="56">
        <f t="shared" si="25"/>
        <v>4169.3</v>
      </c>
      <c r="E78" s="55">
        <v>37.902999999999999</v>
      </c>
      <c r="F78" s="56">
        <f t="shared" si="26"/>
        <v>1211.3</v>
      </c>
      <c r="G78" s="57">
        <v>11.012</v>
      </c>
      <c r="H78" s="56">
        <f t="shared" si="27"/>
        <v>1225.2</v>
      </c>
      <c r="I78" s="57">
        <v>11.138082449890909</v>
      </c>
      <c r="J78" s="56">
        <f t="shared" si="28"/>
        <v>1215.5</v>
      </c>
      <c r="K78" s="57">
        <v>11.05</v>
      </c>
      <c r="L78" s="56">
        <f t="shared" si="20"/>
        <v>0</v>
      </c>
      <c r="M78" s="80"/>
      <c r="N78" s="56">
        <f t="shared" si="29"/>
        <v>1253.3</v>
      </c>
      <c r="O78" s="57">
        <v>11.394</v>
      </c>
      <c r="P78" s="56">
        <f t="shared" si="30"/>
        <v>1659.5</v>
      </c>
      <c r="Q78" s="56">
        <f t="shared" si="30"/>
        <v>1962.3</v>
      </c>
      <c r="R78" s="56">
        <f t="shared" si="30"/>
        <v>1780.6</v>
      </c>
      <c r="S78" s="56">
        <f t="shared" si="30"/>
        <v>2628.6</v>
      </c>
      <c r="T78" s="56">
        <f t="shared" si="30"/>
        <v>3634</v>
      </c>
      <c r="U78" s="56">
        <f t="shared" si="31"/>
        <v>2021.6</v>
      </c>
      <c r="V78" s="56">
        <f t="shared" si="31"/>
        <v>2572.9</v>
      </c>
    </row>
    <row r="79" spans="1:22" x14ac:dyDescent="0.2">
      <c r="A79" s="67">
        <v>1584</v>
      </c>
      <c r="B79" s="63" t="s">
        <v>101</v>
      </c>
      <c r="C79" s="64">
        <v>55</v>
      </c>
      <c r="D79" s="56">
        <f t="shared" si="25"/>
        <v>2084.6999999999998</v>
      </c>
      <c r="E79" s="55">
        <v>37.902999999999999</v>
      </c>
      <c r="F79" s="56">
        <f t="shared" si="26"/>
        <v>605.70000000000005</v>
      </c>
      <c r="G79" s="57">
        <v>11.012</v>
      </c>
      <c r="H79" s="56">
        <f t="shared" si="27"/>
        <v>612.6</v>
      </c>
      <c r="I79" s="57">
        <v>11.138082449890909</v>
      </c>
      <c r="J79" s="56">
        <f t="shared" si="28"/>
        <v>607.79999999999995</v>
      </c>
      <c r="K79" s="57">
        <v>11.05</v>
      </c>
      <c r="L79" s="56">
        <f t="shared" si="20"/>
        <v>0</v>
      </c>
      <c r="M79" s="80"/>
      <c r="N79" s="56">
        <f t="shared" si="29"/>
        <v>626.70000000000005</v>
      </c>
      <c r="O79" s="57">
        <v>11.394</v>
      </c>
      <c r="P79" s="56">
        <f t="shared" si="30"/>
        <v>829.8</v>
      </c>
      <c r="Q79" s="56">
        <f t="shared" si="30"/>
        <v>981.2</v>
      </c>
      <c r="R79" s="56">
        <f t="shared" si="30"/>
        <v>890.3</v>
      </c>
      <c r="S79" s="56">
        <f t="shared" si="30"/>
        <v>1314.3</v>
      </c>
      <c r="T79" s="56">
        <f t="shared" si="30"/>
        <v>1817</v>
      </c>
      <c r="U79" s="56">
        <f t="shared" si="31"/>
        <v>1010.8</v>
      </c>
      <c r="V79" s="56">
        <f t="shared" si="31"/>
        <v>1286.5</v>
      </c>
    </row>
    <row r="80" spans="1:22" s="81" customFormat="1" ht="14.25" customHeight="1" x14ac:dyDescent="0.2">
      <c r="A80" s="67">
        <v>1587</v>
      </c>
      <c r="B80" s="63" t="s">
        <v>102</v>
      </c>
      <c r="C80" s="79">
        <v>48.75</v>
      </c>
      <c r="D80" s="56">
        <f t="shared" si="25"/>
        <v>1847.8</v>
      </c>
      <c r="E80" s="55">
        <v>37.902999999999999</v>
      </c>
      <c r="F80" s="56">
        <f t="shared" si="26"/>
        <v>536.79999999999995</v>
      </c>
      <c r="G80" s="57">
        <v>11.012</v>
      </c>
      <c r="H80" s="56">
        <f t="shared" si="27"/>
        <v>543.20000000000005</v>
      </c>
      <c r="I80" s="57">
        <v>11.142231082338464</v>
      </c>
      <c r="J80" s="56">
        <f t="shared" si="28"/>
        <v>538.70000000000005</v>
      </c>
      <c r="K80" s="57">
        <v>11.05</v>
      </c>
      <c r="L80" s="56">
        <f t="shared" si="20"/>
        <v>0</v>
      </c>
      <c r="M80" s="80"/>
      <c r="N80" s="56">
        <f t="shared" si="29"/>
        <v>555.5</v>
      </c>
      <c r="O80" s="57">
        <v>11.394</v>
      </c>
      <c r="P80" s="56">
        <f t="shared" ref="P80:T89" si="32">ROUND($C80*$G80*P$6,1)</f>
        <v>735.5</v>
      </c>
      <c r="Q80" s="56">
        <f t="shared" si="32"/>
        <v>869.7</v>
      </c>
      <c r="R80" s="56">
        <f t="shared" si="32"/>
        <v>789.1</v>
      </c>
      <c r="S80" s="56">
        <f t="shared" si="32"/>
        <v>1164.9000000000001</v>
      </c>
      <c r="T80" s="56">
        <f t="shared" si="32"/>
        <v>1610.5</v>
      </c>
      <c r="U80" s="56">
        <f t="shared" si="31"/>
        <v>896.3</v>
      </c>
      <c r="V80" s="56">
        <f t="shared" si="31"/>
        <v>1140.7</v>
      </c>
    </row>
    <row r="81" spans="1:22" s="81" customFormat="1" x14ac:dyDescent="0.2">
      <c r="A81" s="67">
        <v>1597</v>
      </c>
      <c r="B81" s="63" t="s">
        <v>103</v>
      </c>
      <c r="C81" s="64">
        <v>147.5</v>
      </c>
      <c r="D81" s="56">
        <f t="shared" si="25"/>
        <v>5590.7</v>
      </c>
      <c r="E81" s="55">
        <v>37.902999999999999</v>
      </c>
      <c r="F81" s="56">
        <f t="shared" si="26"/>
        <v>1624.3</v>
      </c>
      <c r="G81" s="57">
        <v>11.012</v>
      </c>
      <c r="H81" s="56">
        <f t="shared" si="27"/>
        <v>1643.1</v>
      </c>
      <c r="I81" s="57">
        <v>11.1395084544</v>
      </c>
      <c r="J81" s="56">
        <f t="shared" si="28"/>
        <v>1629.9</v>
      </c>
      <c r="K81" s="57">
        <v>11.05</v>
      </c>
      <c r="L81" s="56">
        <f t="shared" si="20"/>
        <v>0</v>
      </c>
      <c r="M81" s="80"/>
      <c r="N81" s="56">
        <f t="shared" si="29"/>
        <v>1680.6</v>
      </c>
      <c r="O81" s="57">
        <v>11.394</v>
      </c>
      <c r="P81" s="56">
        <f t="shared" si="32"/>
        <v>2225.1999999999998</v>
      </c>
      <c r="Q81" s="56">
        <f t="shared" si="32"/>
        <v>2631.3</v>
      </c>
      <c r="R81" s="56">
        <f t="shared" si="32"/>
        <v>2387.6999999999998</v>
      </c>
      <c r="S81" s="56">
        <f t="shared" si="32"/>
        <v>3524.7</v>
      </c>
      <c r="T81" s="56">
        <f t="shared" si="32"/>
        <v>4872.8</v>
      </c>
      <c r="U81" s="56">
        <f t="shared" si="31"/>
        <v>2711.1</v>
      </c>
      <c r="V81" s="56">
        <f t="shared" si="31"/>
        <v>3450.5</v>
      </c>
    </row>
    <row r="82" spans="1:22" s="81" customFormat="1" x14ac:dyDescent="0.2">
      <c r="A82" s="67">
        <v>1615</v>
      </c>
      <c r="B82" s="63" t="s">
        <v>104</v>
      </c>
      <c r="C82" s="64">
        <v>200</v>
      </c>
      <c r="D82" s="56">
        <f t="shared" si="25"/>
        <v>7580.6</v>
      </c>
      <c r="E82" s="55">
        <v>37.902999999999999</v>
      </c>
      <c r="F82" s="56">
        <f t="shared" si="26"/>
        <v>2202.4</v>
      </c>
      <c r="G82" s="57">
        <v>11.012</v>
      </c>
      <c r="H82" s="56">
        <f t="shared" si="27"/>
        <v>2227.6999999999998</v>
      </c>
      <c r="I82" s="57">
        <v>11.138352111000001</v>
      </c>
      <c r="J82" s="56">
        <f t="shared" si="28"/>
        <v>2210</v>
      </c>
      <c r="K82" s="57">
        <v>11.05</v>
      </c>
      <c r="L82" s="56">
        <f t="shared" si="20"/>
        <v>0</v>
      </c>
      <c r="M82" s="80"/>
      <c r="N82" s="56">
        <f t="shared" si="29"/>
        <v>2278.8000000000002</v>
      </c>
      <c r="O82" s="57">
        <v>11.394</v>
      </c>
      <c r="P82" s="56">
        <f t="shared" si="32"/>
        <v>3017.3</v>
      </c>
      <c r="Q82" s="56">
        <f t="shared" si="32"/>
        <v>3567.9</v>
      </c>
      <c r="R82" s="56">
        <f t="shared" si="32"/>
        <v>3237.5</v>
      </c>
      <c r="S82" s="56">
        <f t="shared" si="32"/>
        <v>4779.2</v>
      </c>
      <c r="T82" s="56">
        <f t="shared" si="32"/>
        <v>6607.2</v>
      </c>
      <c r="U82" s="56">
        <f t="shared" si="31"/>
        <v>3675.7</v>
      </c>
      <c r="V82" s="56">
        <f t="shared" si="31"/>
        <v>4678.2</v>
      </c>
    </row>
    <row r="83" spans="1:22" s="81" customFormat="1" x14ac:dyDescent="0.2">
      <c r="A83" s="67">
        <v>1617</v>
      </c>
      <c r="B83" s="63" t="s">
        <v>105</v>
      </c>
      <c r="C83" s="64">
        <v>328.3</v>
      </c>
      <c r="D83" s="56">
        <f t="shared" si="25"/>
        <v>12443.6</v>
      </c>
      <c r="E83" s="55">
        <v>37.902999999999999</v>
      </c>
      <c r="F83" s="56">
        <f t="shared" si="26"/>
        <v>3615.2</v>
      </c>
      <c r="G83" s="57">
        <v>11.012</v>
      </c>
      <c r="H83" s="56">
        <f t="shared" si="27"/>
        <v>3656.9</v>
      </c>
      <c r="I83" s="57">
        <v>11.139016201791046</v>
      </c>
      <c r="J83" s="56">
        <f t="shared" si="28"/>
        <v>3627.7</v>
      </c>
      <c r="K83" s="57">
        <v>11.05</v>
      </c>
      <c r="L83" s="56">
        <f t="shared" si="20"/>
        <v>0</v>
      </c>
      <c r="M83" s="80"/>
      <c r="N83" s="56">
        <f t="shared" si="29"/>
        <v>3740.7</v>
      </c>
      <c r="O83" s="57">
        <v>11.394</v>
      </c>
      <c r="P83" s="56">
        <f t="shared" si="32"/>
        <v>4952.8999999999996</v>
      </c>
      <c r="Q83" s="56">
        <f t="shared" si="32"/>
        <v>5856.7</v>
      </c>
      <c r="R83" s="56">
        <f t="shared" si="32"/>
        <v>5314.4</v>
      </c>
      <c r="S83" s="56">
        <f t="shared" si="32"/>
        <v>7845.1</v>
      </c>
      <c r="T83" s="56">
        <f t="shared" si="32"/>
        <v>10845.7</v>
      </c>
      <c r="U83" s="56">
        <f t="shared" si="31"/>
        <v>6033.9</v>
      </c>
      <c r="V83" s="56">
        <f t="shared" si="31"/>
        <v>7679.5</v>
      </c>
    </row>
    <row r="84" spans="1:22" s="81" customFormat="1" x14ac:dyDescent="0.2">
      <c r="A84" s="67">
        <v>1637</v>
      </c>
      <c r="B84" s="63" t="s">
        <v>106</v>
      </c>
      <c r="C84" s="79">
        <v>240</v>
      </c>
      <c r="D84" s="56">
        <f t="shared" si="25"/>
        <v>9096.7000000000007</v>
      </c>
      <c r="E84" s="55">
        <v>37.902999999999999</v>
      </c>
      <c r="F84" s="56">
        <f t="shared" si="26"/>
        <v>2642.9</v>
      </c>
      <c r="G84" s="57">
        <v>11.012</v>
      </c>
      <c r="H84" s="56">
        <f t="shared" si="27"/>
        <v>2673.3</v>
      </c>
      <c r="I84" s="57">
        <v>11.138846489700001</v>
      </c>
      <c r="J84" s="56">
        <f t="shared" si="28"/>
        <v>2652</v>
      </c>
      <c r="K84" s="57">
        <v>11.05</v>
      </c>
      <c r="L84" s="56">
        <f t="shared" si="20"/>
        <v>0</v>
      </c>
      <c r="M84" s="80"/>
      <c r="N84" s="56">
        <f t="shared" si="29"/>
        <v>2734.6</v>
      </c>
      <c r="O84" s="57">
        <v>11.394</v>
      </c>
      <c r="P84" s="56">
        <f t="shared" si="32"/>
        <v>3620.7</v>
      </c>
      <c r="Q84" s="56">
        <f t="shared" si="32"/>
        <v>4281.5</v>
      </c>
      <c r="R84" s="56">
        <f t="shared" si="32"/>
        <v>3885</v>
      </c>
      <c r="S84" s="56">
        <f t="shared" si="32"/>
        <v>5735</v>
      </c>
      <c r="T84" s="56">
        <f t="shared" si="32"/>
        <v>7928.6</v>
      </c>
      <c r="U84" s="56">
        <f t="shared" si="31"/>
        <v>4410.8999999999996</v>
      </c>
      <c r="V84" s="56">
        <f t="shared" si="31"/>
        <v>5613.9</v>
      </c>
    </row>
    <row r="85" spans="1:22" s="81" customFormat="1" x14ac:dyDescent="0.2">
      <c r="A85" s="67">
        <v>1639</v>
      </c>
      <c r="B85" s="63" t="s">
        <v>107</v>
      </c>
      <c r="C85" s="79">
        <v>244.9</v>
      </c>
      <c r="D85" s="56">
        <f t="shared" si="25"/>
        <v>9282.4</v>
      </c>
      <c r="E85" s="55">
        <v>37.902999999999999</v>
      </c>
      <c r="F85" s="56">
        <f t="shared" si="26"/>
        <v>2696.8</v>
      </c>
      <c r="G85" s="57">
        <v>11.012</v>
      </c>
      <c r="H85" s="56">
        <f t="shared" si="27"/>
        <v>2727.8</v>
      </c>
      <c r="I85" s="57">
        <v>11.13835816708861</v>
      </c>
      <c r="J85" s="56">
        <f t="shared" si="28"/>
        <v>2706.1</v>
      </c>
      <c r="K85" s="57">
        <v>11.05</v>
      </c>
      <c r="L85" s="56">
        <f t="shared" si="20"/>
        <v>0</v>
      </c>
      <c r="M85" s="80"/>
      <c r="N85" s="56">
        <f t="shared" si="29"/>
        <v>2790.4</v>
      </c>
      <c r="O85" s="57">
        <v>11.394</v>
      </c>
      <c r="P85" s="56">
        <f t="shared" si="32"/>
        <v>3694.7</v>
      </c>
      <c r="Q85" s="56">
        <f t="shared" si="32"/>
        <v>4368.8999999999996</v>
      </c>
      <c r="R85" s="56">
        <f t="shared" si="32"/>
        <v>3964.4</v>
      </c>
      <c r="S85" s="56">
        <f t="shared" si="32"/>
        <v>5852.1</v>
      </c>
      <c r="T85" s="56">
        <f t="shared" si="32"/>
        <v>8090.5</v>
      </c>
      <c r="U85" s="56">
        <f t="shared" si="31"/>
        <v>4500.8999999999996</v>
      </c>
      <c r="V85" s="56">
        <f t="shared" si="31"/>
        <v>5728.4</v>
      </c>
    </row>
    <row r="86" spans="1:22" s="81" customFormat="1" x14ac:dyDescent="0.2">
      <c r="A86" s="67">
        <v>1641</v>
      </c>
      <c r="B86" s="63" t="s">
        <v>108</v>
      </c>
      <c r="C86" s="64">
        <v>213.1</v>
      </c>
      <c r="D86" s="56">
        <f t="shared" si="25"/>
        <v>8077.1</v>
      </c>
      <c r="E86" s="55">
        <v>37.902999999999999</v>
      </c>
      <c r="F86" s="56">
        <f t="shared" si="26"/>
        <v>2346.6999999999998</v>
      </c>
      <c r="G86" s="57">
        <v>11.012</v>
      </c>
      <c r="H86" s="56">
        <f t="shared" si="27"/>
        <v>2373.6</v>
      </c>
      <c r="I86" s="57">
        <v>11.138484347442517</v>
      </c>
      <c r="J86" s="56">
        <f t="shared" si="28"/>
        <v>2354.8000000000002</v>
      </c>
      <c r="K86" s="57">
        <v>11.05</v>
      </c>
      <c r="L86" s="56">
        <f t="shared" si="20"/>
        <v>0</v>
      </c>
      <c r="M86" s="80"/>
      <c r="N86" s="56">
        <f t="shared" si="29"/>
        <v>2428.1</v>
      </c>
      <c r="O86" s="57">
        <v>11.394</v>
      </c>
      <c r="P86" s="56">
        <f t="shared" si="32"/>
        <v>3214.9</v>
      </c>
      <c r="Q86" s="56">
        <f t="shared" si="32"/>
        <v>3801.6</v>
      </c>
      <c r="R86" s="56">
        <f t="shared" si="32"/>
        <v>3449.6</v>
      </c>
      <c r="S86" s="56">
        <f t="shared" si="32"/>
        <v>5092.2</v>
      </c>
      <c r="T86" s="56">
        <f t="shared" si="32"/>
        <v>7040</v>
      </c>
      <c r="U86" s="56">
        <f t="shared" si="31"/>
        <v>3916.4</v>
      </c>
      <c r="V86" s="56">
        <f t="shared" si="31"/>
        <v>4984.6000000000004</v>
      </c>
    </row>
    <row r="87" spans="1:22" s="81" customFormat="1" x14ac:dyDescent="0.2">
      <c r="A87" s="67">
        <v>1645</v>
      </c>
      <c r="B87" s="63" t="s">
        <v>109</v>
      </c>
      <c r="C87" s="64">
        <v>185.2</v>
      </c>
      <c r="D87" s="56">
        <f t="shared" si="25"/>
        <v>7019.6</v>
      </c>
      <c r="E87" s="55">
        <v>37.902999999999999</v>
      </c>
      <c r="F87" s="56">
        <f t="shared" si="26"/>
        <v>2039.4</v>
      </c>
      <c r="G87" s="57">
        <v>11.012</v>
      </c>
      <c r="H87" s="56">
        <f t="shared" si="27"/>
        <v>2062.9</v>
      </c>
      <c r="I87" s="57">
        <v>11.138576343239743</v>
      </c>
      <c r="J87" s="56">
        <f t="shared" si="28"/>
        <v>2046.5</v>
      </c>
      <c r="K87" s="57">
        <v>11.05</v>
      </c>
      <c r="L87" s="56">
        <f t="shared" si="20"/>
        <v>0</v>
      </c>
      <c r="M87" s="80"/>
      <c r="N87" s="56">
        <f t="shared" si="29"/>
        <v>2110.1999999999998</v>
      </c>
      <c r="O87" s="57">
        <v>11.394</v>
      </c>
      <c r="P87" s="56">
        <f t="shared" si="32"/>
        <v>2794</v>
      </c>
      <c r="Q87" s="56">
        <f t="shared" si="32"/>
        <v>3303.9</v>
      </c>
      <c r="R87" s="56">
        <f t="shared" si="32"/>
        <v>2998</v>
      </c>
      <c r="S87" s="56">
        <f t="shared" si="32"/>
        <v>4425.5</v>
      </c>
      <c r="T87" s="56">
        <f t="shared" si="32"/>
        <v>6118.3</v>
      </c>
      <c r="U87" s="56">
        <f t="shared" si="31"/>
        <v>3403.8</v>
      </c>
      <c r="V87" s="56">
        <f t="shared" si="31"/>
        <v>4332.1000000000004</v>
      </c>
    </row>
    <row r="88" spans="1:22" s="81" customFormat="1" x14ac:dyDescent="0.2">
      <c r="A88" s="67">
        <v>1651</v>
      </c>
      <c r="B88" s="63" t="s">
        <v>110</v>
      </c>
      <c r="C88" s="64">
        <v>171.6</v>
      </c>
      <c r="D88" s="56">
        <f t="shared" si="25"/>
        <v>6504.2</v>
      </c>
      <c r="E88" s="55">
        <v>37.902999999999999</v>
      </c>
      <c r="F88" s="56">
        <f t="shared" si="26"/>
        <v>1889.7</v>
      </c>
      <c r="G88" s="57">
        <v>11.012</v>
      </c>
      <c r="H88" s="56">
        <f t="shared" si="27"/>
        <v>1911.3</v>
      </c>
      <c r="I88" s="57">
        <v>11.138386682937067</v>
      </c>
      <c r="J88" s="56">
        <f t="shared" si="28"/>
        <v>1896.2</v>
      </c>
      <c r="K88" s="57">
        <v>11.05</v>
      </c>
      <c r="L88" s="56">
        <f t="shared" si="20"/>
        <v>0</v>
      </c>
      <c r="M88" s="80"/>
      <c r="N88" s="56">
        <f t="shared" si="29"/>
        <v>1955.2</v>
      </c>
      <c r="O88" s="57">
        <v>11.394</v>
      </c>
      <c r="P88" s="56">
        <f t="shared" si="32"/>
        <v>2588.8000000000002</v>
      </c>
      <c r="Q88" s="56">
        <f t="shared" si="32"/>
        <v>3061.2</v>
      </c>
      <c r="R88" s="56">
        <f t="shared" si="32"/>
        <v>2777.8</v>
      </c>
      <c r="S88" s="56">
        <f t="shared" si="32"/>
        <v>4100.6000000000004</v>
      </c>
      <c r="T88" s="56">
        <f t="shared" si="32"/>
        <v>5669</v>
      </c>
      <c r="U88" s="56">
        <f t="shared" si="31"/>
        <v>3153.6</v>
      </c>
      <c r="V88" s="56">
        <f t="shared" si="31"/>
        <v>4013.7</v>
      </c>
    </row>
    <row r="89" spans="1:22" s="81" customFormat="1" x14ac:dyDescent="0.2">
      <c r="A89" s="67">
        <v>1653</v>
      </c>
      <c r="B89" s="63" t="s">
        <v>111</v>
      </c>
      <c r="C89" s="79">
        <v>90</v>
      </c>
      <c r="D89" s="56">
        <f t="shared" si="25"/>
        <v>3411.3</v>
      </c>
      <c r="E89" s="55">
        <v>37.902999999999999</v>
      </c>
      <c r="F89" s="56">
        <f t="shared" si="26"/>
        <v>991.1</v>
      </c>
      <c r="G89" s="57">
        <v>11.012</v>
      </c>
      <c r="H89" s="56">
        <f t="shared" si="27"/>
        <v>1062.5</v>
      </c>
      <c r="I89" s="57">
        <v>11.805605154816002</v>
      </c>
      <c r="J89" s="56">
        <f t="shared" si="28"/>
        <v>994.5</v>
      </c>
      <c r="K89" s="57">
        <v>11.05</v>
      </c>
      <c r="L89" s="56">
        <f t="shared" si="20"/>
        <v>0</v>
      </c>
      <c r="M89" s="80"/>
      <c r="N89" s="56">
        <f t="shared" si="29"/>
        <v>1025.5</v>
      </c>
      <c r="O89" s="57">
        <v>11.394</v>
      </c>
      <c r="P89" s="56">
        <f t="shared" si="32"/>
        <v>1357.8</v>
      </c>
      <c r="Q89" s="56">
        <f t="shared" si="32"/>
        <v>1605.5</v>
      </c>
      <c r="R89" s="56">
        <f t="shared" si="32"/>
        <v>1456.9</v>
      </c>
      <c r="S89" s="56">
        <f t="shared" si="32"/>
        <v>2150.6</v>
      </c>
      <c r="T89" s="56">
        <f t="shared" si="32"/>
        <v>2973.2</v>
      </c>
      <c r="U89" s="56">
        <f t="shared" si="31"/>
        <v>1753.1</v>
      </c>
      <c r="V89" s="56">
        <f t="shared" si="31"/>
        <v>2231.3000000000002</v>
      </c>
    </row>
    <row r="90" spans="1:22" s="81" customFormat="1" x14ac:dyDescent="0.2">
      <c r="A90" s="67">
        <v>1654</v>
      </c>
      <c r="B90" s="63" t="s">
        <v>112</v>
      </c>
      <c r="C90" s="64">
        <v>30</v>
      </c>
      <c r="D90" s="56">
        <f t="shared" si="25"/>
        <v>1137.0999999999999</v>
      </c>
      <c r="E90" s="55">
        <v>37.902999999999999</v>
      </c>
      <c r="F90" s="56">
        <f t="shared" si="26"/>
        <v>330.4</v>
      </c>
      <c r="G90" s="57">
        <v>11.012</v>
      </c>
      <c r="H90" s="56">
        <f t="shared" si="27"/>
        <v>334.1</v>
      </c>
      <c r="I90" s="57">
        <v>11.137363353600001</v>
      </c>
      <c r="J90" s="56">
        <f t="shared" si="28"/>
        <v>331.5</v>
      </c>
      <c r="K90" s="57">
        <v>11.05</v>
      </c>
      <c r="L90" s="56">
        <f t="shared" si="20"/>
        <v>0</v>
      </c>
      <c r="M90" s="80"/>
      <c r="N90" s="56">
        <f t="shared" si="29"/>
        <v>341.8</v>
      </c>
      <c r="O90" s="57">
        <v>11.394</v>
      </c>
      <c r="P90" s="56">
        <f t="shared" ref="P90:T99" si="33">ROUND($C90*$G90*P$6,1)</f>
        <v>452.6</v>
      </c>
      <c r="Q90" s="56">
        <f t="shared" si="33"/>
        <v>535.20000000000005</v>
      </c>
      <c r="R90" s="56">
        <f t="shared" si="33"/>
        <v>485.6</v>
      </c>
      <c r="S90" s="56">
        <f t="shared" si="33"/>
        <v>716.9</v>
      </c>
      <c r="T90" s="56">
        <f t="shared" si="33"/>
        <v>991.1</v>
      </c>
      <c r="U90" s="56">
        <f t="shared" ref="U90:V109" si="34">ROUND($H90*U$6,1)</f>
        <v>551.29999999999995</v>
      </c>
      <c r="V90" s="56">
        <f t="shared" si="34"/>
        <v>701.6</v>
      </c>
    </row>
    <row r="91" spans="1:22" s="81" customFormat="1" x14ac:dyDescent="0.2">
      <c r="A91" s="67">
        <v>1656</v>
      </c>
      <c r="B91" s="63" t="s">
        <v>113</v>
      </c>
      <c r="C91" s="79">
        <v>60</v>
      </c>
      <c r="D91" s="56">
        <f t="shared" si="25"/>
        <v>2274.1999999999998</v>
      </c>
      <c r="E91" s="55">
        <v>37.902999999999999</v>
      </c>
      <c r="F91" s="56">
        <f t="shared" si="26"/>
        <v>660.7</v>
      </c>
      <c r="G91" s="57">
        <v>11.012</v>
      </c>
      <c r="H91" s="56">
        <f t="shared" si="27"/>
        <v>668.4</v>
      </c>
      <c r="I91" s="57">
        <v>11.1393408684</v>
      </c>
      <c r="J91" s="56">
        <f t="shared" si="28"/>
        <v>663</v>
      </c>
      <c r="K91" s="57">
        <v>11.05</v>
      </c>
      <c r="L91" s="56">
        <f t="shared" si="20"/>
        <v>0</v>
      </c>
      <c r="M91" s="80"/>
      <c r="N91" s="56">
        <f t="shared" si="29"/>
        <v>683.6</v>
      </c>
      <c r="O91" s="57">
        <v>11.394</v>
      </c>
      <c r="P91" s="56">
        <f t="shared" si="33"/>
        <v>905.2</v>
      </c>
      <c r="Q91" s="56">
        <f t="shared" si="33"/>
        <v>1070.4000000000001</v>
      </c>
      <c r="R91" s="56">
        <f t="shared" si="33"/>
        <v>971.3</v>
      </c>
      <c r="S91" s="56">
        <f t="shared" si="33"/>
        <v>1433.8</v>
      </c>
      <c r="T91" s="56">
        <f t="shared" si="33"/>
        <v>1982.2</v>
      </c>
      <c r="U91" s="56">
        <f t="shared" si="34"/>
        <v>1102.9000000000001</v>
      </c>
      <c r="V91" s="56">
        <f t="shared" si="34"/>
        <v>1403.6</v>
      </c>
    </row>
    <row r="92" spans="1:22" s="81" customFormat="1" x14ac:dyDescent="0.2">
      <c r="A92" s="67">
        <v>1657</v>
      </c>
      <c r="B92" s="63" t="s">
        <v>114</v>
      </c>
      <c r="C92" s="79">
        <v>325.39999999999998</v>
      </c>
      <c r="D92" s="56">
        <f t="shared" si="25"/>
        <v>12333.6</v>
      </c>
      <c r="E92" s="55">
        <v>37.902999999999999</v>
      </c>
      <c r="F92" s="56">
        <f t="shared" si="26"/>
        <v>3583.3</v>
      </c>
      <c r="G92" s="57">
        <v>11.012</v>
      </c>
      <c r="H92" s="56">
        <f t="shared" si="27"/>
        <v>3620.2</v>
      </c>
      <c r="I92" s="57">
        <v>11.125252746674864</v>
      </c>
      <c r="J92" s="56">
        <f t="shared" si="28"/>
        <v>3595.7</v>
      </c>
      <c r="K92" s="57">
        <v>11.05</v>
      </c>
      <c r="L92" s="56">
        <f t="shared" si="20"/>
        <v>0</v>
      </c>
      <c r="M92" s="80"/>
      <c r="N92" s="56">
        <f t="shared" si="29"/>
        <v>3707.6</v>
      </c>
      <c r="O92" s="57">
        <v>11.394</v>
      </c>
      <c r="P92" s="56">
        <f t="shared" si="33"/>
        <v>4909.1000000000004</v>
      </c>
      <c r="Q92" s="56">
        <f t="shared" si="33"/>
        <v>5805</v>
      </c>
      <c r="R92" s="56">
        <f t="shared" si="33"/>
        <v>5267.5</v>
      </c>
      <c r="S92" s="56">
        <f t="shared" si="33"/>
        <v>7775.8</v>
      </c>
      <c r="T92" s="56">
        <f t="shared" si="33"/>
        <v>10749.9</v>
      </c>
      <c r="U92" s="56">
        <f t="shared" si="34"/>
        <v>5973.3</v>
      </c>
      <c r="V92" s="56">
        <f t="shared" si="34"/>
        <v>7602.4</v>
      </c>
    </row>
    <row r="93" spans="1:22" s="81" customFormat="1" x14ac:dyDescent="0.2">
      <c r="A93" s="67">
        <v>1658</v>
      </c>
      <c r="B93" s="63" t="s">
        <v>115</v>
      </c>
      <c r="C93" s="64">
        <v>359.4</v>
      </c>
      <c r="D93" s="56">
        <f t="shared" si="25"/>
        <v>13622.3</v>
      </c>
      <c r="E93" s="55">
        <v>37.902999999999999</v>
      </c>
      <c r="F93" s="56">
        <f t="shared" si="26"/>
        <v>3957.7</v>
      </c>
      <c r="G93" s="57">
        <v>11.012</v>
      </c>
      <c r="H93" s="56">
        <f t="shared" si="27"/>
        <v>4003.2</v>
      </c>
      <c r="I93" s="57">
        <v>11.138459405208684</v>
      </c>
      <c r="J93" s="56">
        <f t="shared" si="28"/>
        <v>3971.4</v>
      </c>
      <c r="K93" s="57">
        <v>11.05</v>
      </c>
      <c r="L93" s="56">
        <f t="shared" si="20"/>
        <v>0</v>
      </c>
      <c r="M93" s="80"/>
      <c r="N93" s="56">
        <f t="shared" si="29"/>
        <v>4095</v>
      </c>
      <c r="O93" s="57">
        <v>11.394</v>
      </c>
      <c r="P93" s="56">
        <f t="shared" si="33"/>
        <v>5422.1</v>
      </c>
      <c r="Q93" s="56">
        <f t="shared" si="33"/>
        <v>6411.5</v>
      </c>
      <c r="R93" s="56">
        <f t="shared" si="33"/>
        <v>5817.8</v>
      </c>
      <c r="S93" s="56">
        <f t="shared" si="33"/>
        <v>8588.2000000000007</v>
      </c>
      <c r="T93" s="56">
        <f t="shared" si="33"/>
        <v>11873.1</v>
      </c>
      <c r="U93" s="56">
        <f t="shared" si="34"/>
        <v>6605.3</v>
      </c>
      <c r="V93" s="56">
        <f t="shared" si="34"/>
        <v>8406.7000000000007</v>
      </c>
    </row>
    <row r="94" spans="1:22" s="81" customFormat="1" x14ac:dyDescent="0.2">
      <c r="A94" s="67">
        <v>1663</v>
      </c>
      <c r="B94" s="63" t="s">
        <v>116</v>
      </c>
      <c r="C94" s="64">
        <v>390</v>
      </c>
      <c r="D94" s="56">
        <f t="shared" ref="D94:D125" si="35">ROUND(E94*C94,1)</f>
        <v>14782.2</v>
      </c>
      <c r="E94" s="55">
        <v>37.902999999999999</v>
      </c>
      <c r="F94" s="56">
        <f t="shared" ref="F94:F125" si="36">ROUND(C94*G94,1)</f>
        <v>4294.7</v>
      </c>
      <c r="G94" s="57">
        <v>11.012</v>
      </c>
      <c r="H94" s="56">
        <f t="shared" ref="H94:H125" si="37">ROUND(I94*C94,1)</f>
        <v>4344</v>
      </c>
      <c r="I94" s="57">
        <v>11.138580285784617</v>
      </c>
      <c r="J94" s="56">
        <f t="shared" ref="J94:J125" si="38">ROUND(C94*K94,1)</f>
        <v>4309.5</v>
      </c>
      <c r="K94" s="57">
        <v>11.05</v>
      </c>
      <c r="L94" s="56">
        <f t="shared" si="20"/>
        <v>0</v>
      </c>
      <c r="M94" s="80"/>
      <c r="N94" s="56">
        <f t="shared" ref="N94:N125" si="39">ROUND(O94*C94,1)</f>
        <v>4443.7</v>
      </c>
      <c r="O94" s="57">
        <v>11.394</v>
      </c>
      <c r="P94" s="56">
        <f t="shared" si="33"/>
        <v>5883.7</v>
      </c>
      <c r="Q94" s="56">
        <f t="shared" si="33"/>
        <v>6957.4</v>
      </c>
      <c r="R94" s="56">
        <f t="shared" si="33"/>
        <v>6313.2</v>
      </c>
      <c r="S94" s="56">
        <f t="shared" si="33"/>
        <v>9319.5</v>
      </c>
      <c r="T94" s="56">
        <f t="shared" si="33"/>
        <v>12884</v>
      </c>
      <c r="U94" s="56">
        <f t="shared" si="34"/>
        <v>7167.6</v>
      </c>
      <c r="V94" s="56">
        <f t="shared" si="34"/>
        <v>9122.4</v>
      </c>
    </row>
    <row r="95" spans="1:22" s="81" customFormat="1" x14ac:dyDescent="0.2">
      <c r="A95" s="67">
        <v>1665</v>
      </c>
      <c r="B95" s="63" t="s">
        <v>117</v>
      </c>
      <c r="C95" s="64">
        <v>196</v>
      </c>
      <c r="D95" s="56">
        <f t="shared" si="35"/>
        <v>7429</v>
      </c>
      <c r="E95" s="55">
        <v>37.902999999999999</v>
      </c>
      <c r="F95" s="56">
        <f t="shared" si="36"/>
        <v>2158.4</v>
      </c>
      <c r="G95" s="57">
        <v>11.012</v>
      </c>
      <c r="H95" s="56">
        <f t="shared" si="37"/>
        <v>2604.3000000000002</v>
      </c>
      <c r="I95" s="57">
        <v>13.287083370979595</v>
      </c>
      <c r="J95" s="56">
        <f t="shared" si="38"/>
        <v>2165.8000000000002</v>
      </c>
      <c r="K95" s="57">
        <v>11.05</v>
      </c>
      <c r="L95" s="56">
        <f t="shared" ref="L95:L149" si="40">ROUND(C95*M95,1)</f>
        <v>0</v>
      </c>
      <c r="M95" s="80"/>
      <c r="N95" s="56">
        <f t="shared" si="39"/>
        <v>2233.1999999999998</v>
      </c>
      <c r="O95" s="57">
        <v>11.394</v>
      </c>
      <c r="P95" s="56">
        <f t="shared" si="33"/>
        <v>2956.9</v>
      </c>
      <c r="Q95" s="56">
        <f t="shared" si="33"/>
        <v>3496.5</v>
      </c>
      <c r="R95" s="56">
        <f t="shared" si="33"/>
        <v>3172.8</v>
      </c>
      <c r="S95" s="56">
        <f t="shared" si="33"/>
        <v>4683.6000000000004</v>
      </c>
      <c r="T95" s="56">
        <f t="shared" si="33"/>
        <v>6475.1</v>
      </c>
      <c r="U95" s="56">
        <f t="shared" si="34"/>
        <v>4297.1000000000004</v>
      </c>
      <c r="V95" s="56">
        <f t="shared" si="34"/>
        <v>5469</v>
      </c>
    </row>
    <row r="96" spans="1:22" s="81" customFormat="1" x14ac:dyDescent="0.2">
      <c r="A96" s="67">
        <v>1667</v>
      </c>
      <c r="B96" s="63" t="s">
        <v>118</v>
      </c>
      <c r="C96" s="64">
        <v>179.1</v>
      </c>
      <c r="D96" s="56">
        <f t="shared" si="35"/>
        <v>6788.4</v>
      </c>
      <c r="E96" s="55">
        <v>37.902999999999999</v>
      </c>
      <c r="F96" s="56">
        <f t="shared" si="36"/>
        <v>1972.2</v>
      </c>
      <c r="G96" s="57">
        <v>11.012</v>
      </c>
      <c r="H96" s="56">
        <f t="shared" si="37"/>
        <v>1995</v>
      </c>
      <c r="I96" s="57">
        <v>11.139006313969853</v>
      </c>
      <c r="J96" s="56">
        <f t="shared" si="38"/>
        <v>1979.1</v>
      </c>
      <c r="K96" s="57">
        <v>11.05</v>
      </c>
      <c r="L96" s="56">
        <f t="shared" si="40"/>
        <v>0</v>
      </c>
      <c r="M96" s="80"/>
      <c r="N96" s="56">
        <f t="shared" si="39"/>
        <v>2040.7</v>
      </c>
      <c r="O96" s="57">
        <v>11.394</v>
      </c>
      <c r="P96" s="56">
        <f t="shared" si="33"/>
        <v>2702</v>
      </c>
      <c r="Q96" s="56">
        <f t="shared" si="33"/>
        <v>3195</v>
      </c>
      <c r="R96" s="56">
        <f t="shared" si="33"/>
        <v>2899.2</v>
      </c>
      <c r="S96" s="56">
        <f t="shared" si="33"/>
        <v>4279.8</v>
      </c>
      <c r="T96" s="56">
        <f t="shared" si="33"/>
        <v>5916.7</v>
      </c>
      <c r="U96" s="56">
        <f t="shared" si="34"/>
        <v>3291.8</v>
      </c>
      <c r="V96" s="56">
        <f t="shared" si="34"/>
        <v>4189.5</v>
      </c>
    </row>
    <row r="97" spans="1:22" s="81" customFormat="1" x14ac:dyDescent="0.2">
      <c r="A97" s="67">
        <v>1675</v>
      </c>
      <c r="B97" s="63" t="s">
        <v>119</v>
      </c>
      <c r="C97" s="79">
        <v>160</v>
      </c>
      <c r="D97" s="56">
        <f t="shared" si="35"/>
        <v>6064.5</v>
      </c>
      <c r="E97" s="55">
        <v>37.902999999999999</v>
      </c>
      <c r="F97" s="56">
        <f t="shared" si="36"/>
        <v>1761.9</v>
      </c>
      <c r="G97" s="57">
        <v>11.012</v>
      </c>
      <c r="H97" s="56">
        <f t="shared" si="37"/>
        <v>1782.1</v>
      </c>
      <c r="I97" s="57">
        <v>11.138352111000001</v>
      </c>
      <c r="J97" s="56">
        <f t="shared" si="38"/>
        <v>1768</v>
      </c>
      <c r="K97" s="57">
        <v>11.05</v>
      </c>
      <c r="L97" s="56">
        <f t="shared" si="40"/>
        <v>0</v>
      </c>
      <c r="M97" s="80"/>
      <c r="N97" s="56">
        <f t="shared" si="39"/>
        <v>1823</v>
      </c>
      <c r="O97" s="57">
        <v>11.394</v>
      </c>
      <c r="P97" s="56">
        <f t="shared" si="33"/>
        <v>2413.8000000000002</v>
      </c>
      <c r="Q97" s="56">
        <f t="shared" si="33"/>
        <v>2854.3</v>
      </c>
      <c r="R97" s="56">
        <f t="shared" si="33"/>
        <v>2590</v>
      </c>
      <c r="S97" s="56">
        <f t="shared" si="33"/>
        <v>3823.4</v>
      </c>
      <c r="T97" s="56">
        <f t="shared" si="33"/>
        <v>5285.8</v>
      </c>
      <c r="U97" s="56">
        <f t="shared" si="34"/>
        <v>2940.5</v>
      </c>
      <c r="V97" s="56">
        <f t="shared" si="34"/>
        <v>3742.4</v>
      </c>
    </row>
    <row r="98" spans="1:22" s="81" customFormat="1" x14ac:dyDescent="0.2">
      <c r="A98" s="67">
        <v>1676</v>
      </c>
      <c r="B98" s="63" t="s">
        <v>120</v>
      </c>
      <c r="C98" s="64">
        <v>48.75</v>
      </c>
      <c r="D98" s="56">
        <f t="shared" si="35"/>
        <v>1847.8</v>
      </c>
      <c r="E98" s="55">
        <v>37.902999999999999</v>
      </c>
      <c r="F98" s="56">
        <f t="shared" si="36"/>
        <v>536.79999999999995</v>
      </c>
      <c r="G98" s="57">
        <v>11.012</v>
      </c>
      <c r="H98" s="56">
        <f t="shared" si="37"/>
        <v>543.20000000000005</v>
      </c>
      <c r="I98" s="57">
        <v>11.142231082338464</v>
      </c>
      <c r="J98" s="56">
        <f t="shared" si="38"/>
        <v>538.70000000000005</v>
      </c>
      <c r="K98" s="57">
        <v>11.05</v>
      </c>
      <c r="L98" s="56">
        <f t="shared" si="40"/>
        <v>0</v>
      </c>
      <c r="M98" s="80"/>
      <c r="N98" s="56">
        <f t="shared" si="39"/>
        <v>555.5</v>
      </c>
      <c r="O98" s="57">
        <v>11.394</v>
      </c>
      <c r="P98" s="56">
        <f t="shared" si="33"/>
        <v>735.5</v>
      </c>
      <c r="Q98" s="56">
        <f t="shared" si="33"/>
        <v>869.7</v>
      </c>
      <c r="R98" s="56">
        <f t="shared" si="33"/>
        <v>789.1</v>
      </c>
      <c r="S98" s="56">
        <f t="shared" si="33"/>
        <v>1164.9000000000001</v>
      </c>
      <c r="T98" s="56">
        <f t="shared" si="33"/>
        <v>1610.5</v>
      </c>
      <c r="U98" s="56">
        <f t="shared" si="34"/>
        <v>896.3</v>
      </c>
      <c r="V98" s="56">
        <f t="shared" si="34"/>
        <v>1140.7</v>
      </c>
    </row>
    <row r="99" spans="1:22" s="81" customFormat="1" ht="25.5" x14ac:dyDescent="0.2">
      <c r="A99" s="67">
        <v>1687</v>
      </c>
      <c r="B99" s="63" t="s">
        <v>170</v>
      </c>
      <c r="C99" s="79">
        <v>381.3</v>
      </c>
      <c r="D99" s="56">
        <f t="shared" si="35"/>
        <v>14452.4</v>
      </c>
      <c r="E99" s="55">
        <v>37.902999999999999</v>
      </c>
      <c r="F99" s="56">
        <f t="shared" si="36"/>
        <v>4198.8999999999996</v>
      </c>
      <c r="G99" s="57">
        <v>11.012</v>
      </c>
      <c r="H99" s="56">
        <f t="shared" si="37"/>
        <v>4247.2</v>
      </c>
      <c r="I99" s="57">
        <v>11.13880720390244</v>
      </c>
      <c r="J99" s="56">
        <f t="shared" si="38"/>
        <v>4213.3999999999996</v>
      </c>
      <c r="K99" s="57">
        <v>11.05</v>
      </c>
      <c r="L99" s="56">
        <f t="shared" si="40"/>
        <v>0</v>
      </c>
      <c r="M99" s="80"/>
      <c r="N99" s="56">
        <f t="shared" si="39"/>
        <v>4344.5</v>
      </c>
      <c r="O99" s="57">
        <v>11.394</v>
      </c>
      <c r="P99" s="56">
        <f t="shared" si="33"/>
        <v>5752.5</v>
      </c>
      <c r="Q99" s="56">
        <f t="shared" si="33"/>
        <v>6802.2</v>
      </c>
      <c r="R99" s="56">
        <f t="shared" si="33"/>
        <v>6172.3</v>
      </c>
      <c r="S99" s="56">
        <f t="shared" si="33"/>
        <v>9111.6</v>
      </c>
      <c r="T99" s="56">
        <f t="shared" si="33"/>
        <v>12596.6</v>
      </c>
      <c r="U99" s="56">
        <f t="shared" si="34"/>
        <v>7007.9</v>
      </c>
      <c r="V99" s="56">
        <f t="shared" si="34"/>
        <v>8919.1</v>
      </c>
    </row>
    <row r="100" spans="1:22" s="81" customFormat="1" ht="25.5" x14ac:dyDescent="0.2">
      <c r="A100" s="67">
        <v>1688</v>
      </c>
      <c r="B100" s="63" t="s">
        <v>121</v>
      </c>
      <c r="C100" s="64">
        <v>445</v>
      </c>
      <c r="D100" s="56">
        <f t="shared" si="35"/>
        <v>16866.8</v>
      </c>
      <c r="E100" s="55">
        <v>37.902999999999999</v>
      </c>
      <c r="F100" s="56">
        <f t="shared" si="36"/>
        <v>4900.3</v>
      </c>
      <c r="G100" s="57">
        <v>11.012</v>
      </c>
      <c r="H100" s="56">
        <f t="shared" si="37"/>
        <v>4956.6000000000004</v>
      </c>
      <c r="I100" s="57">
        <v>11.138518755505618</v>
      </c>
      <c r="J100" s="56">
        <f t="shared" si="38"/>
        <v>4917.3</v>
      </c>
      <c r="K100" s="57">
        <v>11.05</v>
      </c>
      <c r="L100" s="56">
        <f t="shared" si="40"/>
        <v>0</v>
      </c>
      <c r="M100" s="80"/>
      <c r="N100" s="56">
        <f t="shared" si="39"/>
        <v>5070.3</v>
      </c>
      <c r="O100" s="57">
        <v>11.394</v>
      </c>
      <c r="P100" s="56">
        <f t="shared" ref="P100:T109" si="41">ROUND($C100*$G100*P$6,1)</f>
        <v>6713.5</v>
      </c>
      <c r="Q100" s="56">
        <f t="shared" si="41"/>
        <v>7938.6</v>
      </c>
      <c r="R100" s="56">
        <f t="shared" si="41"/>
        <v>7203.5</v>
      </c>
      <c r="S100" s="56">
        <f t="shared" si="41"/>
        <v>10633.7</v>
      </c>
      <c r="T100" s="56">
        <f t="shared" si="41"/>
        <v>14701</v>
      </c>
      <c r="U100" s="56">
        <f t="shared" si="34"/>
        <v>8178.4</v>
      </c>
      <c r="V100" s="56">
        <f t="shared" si="34"/>
        <v>10408.9</v>
      </c>
    </row>
    <row r="101" spans="1:22" s="81" customFormat="1" x14ac:dyDescent="0.2">
      <c r="A101" s="67">
        <v>1691</v>
      </c>
      <c r="B101" s="63" t="s">
        <v>122</v>
      </c>
      <c r="C101" s="64">
        <v>409.3</v>
      </c>
      <c r="D101" s="56">
        <f t="shared" si="35"/>
        <v>15513.7</v>
      </c>
      <c r="E101" s="55">
        <v>37.902999999999999</v>
      </c>
      <c r="F101" s="56">
        <f t="shared" si="36"/>
        <v>4507.2</v>
      </c>
      <c r="G101" s="57">
        <v>11.012</v>
      </c>
      <c r="H101" s="56">
        <f t="shared" si="37"/>
        <v>4559.2</v>
      </c>
      <c r="I101" s="57">
        <v>11.138921014903497</v>
      </c>
      <c r="J101" s="56">
        <f t="shared" si="38"/>
        <v>4522.8</v>
      </c>
      <c r="K101" s="57">
        <v>11.05</v>
      </c>
      <c r="L101" s="56">
        <f t="shared" si="40"/>
        <v>0</v>
      </c>
      <c r="M101" s="80"/>
      <c r="N101" s="56">
        <f t="shared" si="39"/>
        <v>4663.6000000000004</v>
      </c>
      <c r="O101" s="57">
        <v>11.394</v>
      </c>
      <c r="P101" s="56">
        <f t="shared" si="41"/>
        <v>6174.9</v>
      </c>
      <c r="Q101" s="56">
        <f t="shared" si="41"/>
        <v>7301.7</v>
      </c>
      <c r="R101" s="56">
        <f t="shared" si="41"/>
        <v>6625.6</v>
      </c>
      <c r="S101" s="56">
        <f t="shared" si="41"/>
        <v>9780.6</v>
      </c>
      <c r="T101" s="56">
        <f t="shared" si="41"/>
        <v>13521.6</v>
      </c>
      <c r="U101" s="56">
        <f t="shared" si="34"/>
        <v>7522.7</v>
      </c>
      <c r="V101" s="56">
        <f t="shared" si="34"/>
        <v>9574.2999999999993</v>
      </c>
    </row>
    <row r="102" spans="1:22" s="81" customFormat="1" x14ac:dyDescent="0.2">
      <c r="A102" s="67">
        <v>1697</v>
      </c>
      <c r="B102" s="63" t="s">
        <v>123</v>
      </c>
      <c r="C102" s="64">
        <v>300</v>
      </c>
      <c r="D102" s="56">
        <f t="shared" si="35"/>
        <v>11370.9</v>
      </c>
      <c r="E102" s="55">
        <v>37.902999999999999</v>
      </c>
      <c r="F102" s="56">
        <f t="shared" si="36"/>
        <v>3303.6</v>
      </c>
      <c r="G102" s="57">
        <v>11.012</v>
      </c>
      <c r="H102" s="56">
        <f t="shared" si="37"/>
        <v>3341.6</v>
      </c>
      <c r="I102" s="57">
        <v>11.138549862480003</v>
      </c>
      <c r="J102" s="56">
        <f t="shared" si="38"/>
        <v>3315</v>
      </c>
      <c r="K102" s="57">
        <v>11.05</v>
      </c>
      <c r="L102" s="56">
        <f t="shared" si="40"/>
        <v>0</v>
      </c>
      <c r="M102" s="80"/>
      <c r="N102" s="56">
        <f t="shared" si="39"/>
        <v>3418.2</v>
      </c>
      <c r="O102" s="57">
        <v>11.394</v>
      </c>
      <c r="P102" s="56">
        <f t="shared" si="41"/>
        <v>4525.8999999999996</v>
      </c>
      <c r="Q102" s="56">
        <f t="shared" si="41"/>
        <v>5351.8</v>
      </c>
      <c r="R102" s="56">
        <f t="shared" si="41"/>
        <v>4856.3</v>
      </c>
      <c r="S102" s="56">
        <f t="shared" si="41"/>
        <v>7168.8</v>
      </c>
      <c r="T102" s="56">
        <f t="shared" si="41"/>
        <v>9910.7999999999993</v>
      </c>
      <c r="U102" s="56">
        <f t="shared" si="34"/>
        <v>5513.6</v>
      </c>
      <c r="V102" s="56">
        <f t="shared" si="34"/>
        <v>7017.4</v>
      </c>
    </row>
    <row r="103" spans="1:22" s="81" customFormat="1" x14ac:dyDescent="0.2">
      <c r="A103" s="67">
        <v>1701</v>
      </c>
      <c r="B103" s="63" t="s">
        <v>124</v>
      </c>
      <c r="C103" s="64">
        <v>150</v>
      </c>
      <c r="D103" s="56">
        <f t="shared" si="35"/>
        <v>5685.5</v>
      </c>
      <c r="E103" s="55">
        <v>37.902999999999999</v>
      </c>
      <c r="F103" s="56">
        <f t="shared" si="36"/>
        <v>1651.8</v>
      </c>
      <c r="G103" s="57">
        <v>11.012</v>
      </c>
      <c r="H103" s="56">
        <f t="shared" si="37"/>
        <v>1670.8</v>
      </c>
      <c r="I103" s="57">
        <v>11.138945365440001</v>
      </c>
      <c r="J103" s="56">
        <f t="shared" si="38"/>
        <v>1657.5</v>
      </c>
      <c r="K103" s="57">
        <v>11.05</v>
      </c>
      <c r="L103" s="56">
        <f t="shared" si="40"/>
        <v>0</v>
      </c>
      <c r="M103" s="80"/>
      <c r="N103" s="56">
        <f t="shared" si="39"/>
        <v>1709.1</v>
      </c>
      <c r="O103" s="57">
        <v>11.394</v>
      </c>
      <c r="P103" s="56">
        <f t="shared" si="41"/>
        <v>2263</v>
      </c>
      <c r="Q103" s="56">
        <f t="shared" si="41"/>
        <v>2675.9</v>
      </c>
      <c r="R103" s="56">
        <f t="shared" si="41"/>
        <v>2428.1</v>
      </c>
      <c r="S103" s="56">
        <f t="shared" si="41"/>
        <v>3584.4</v>
      </c>
      <c r="T103" s="56">
        <f t="shared" si="41"/>
        <v>4955.3999999999996</v>
      </c>
      <c r="U103" s="56">
        <f t="shared" si="34"/>
        <v>2756.8</v>
      </c>
      <c r="V103" s="56">
        <f t="shared" si="34"/>
        <v>3508.7</v>
      </c>
    </row>
    <row r="104" spans="1:22" s="81" customFormat="1" x14ac:dyDescent="0.2">
      <c r="A104" s="67">
        <v>1709</v>
      </c>
      <c r="B104" s="63" t="s">
        <v>125</v>
      </c>
      <c r="C104" s="64">
        <v>87</v>
      </c>
      <c r="D104" s="56">
        <f t="shared" si="35"/>
        <v>3297.6</v>
      </c>
      <c r="E104" s="55">
        <v>37.902999999999999</v>
      </c>
      <c r="F104" s="56">
        <f t="shared" si="36"/>
        <v>958</v>
      </c>
      <c r="G104" s="57">
        <v>11.012</v>
      </c>
      <c r="H104" s="56">
        <f t="shared" si="37"/>
        <v>1027.3</v>
      </c>
      <c r="I104" s="57">
        <v>11.807918165230346</v>
      </c>
      <c r="J104" s="56">
        <f t="shared" si="38"/>
        <v>961.4</v>
      </c>
      <c r="K104" s="57">
        <v>11.05</v>
      </c>
      <c r="L104" s="56">
        <f t="shared" si="40"/>
        <v>0</v>
      </c>
      <c r="M104" s="80"/>
      <c r="N104" s="56">
        <f t="shared" si="39"/>
        <v>991.3</v>
      </c>
      <c r="O104" s="57">
        <v>11.394</v>
      </c>
      <c r="P104" s="56">
        <f t="shared" si="41"/>
        <v>1312.5</v>
      </c>
      <c r="Q104" s="56">
        <f t="shared" si="41"/>
        <v>1552</v>
      </c>
      <c r="R104" s="56">
        <f t="shared" si="41"/>
        <v>1408.3</v>
      </c>
      <c r="S104" s="56">
        <f t="shared" si="41"/>
        <v>2079</v>
      </c>
      <c r="T104" s="56">
        <f t="shared" si="41"/>
        <v>2874.1</v>
      </c>
      <c r="U104" s="56">
        <f t="shared" si="34"/>
        <v>1695</v>
      </c>
      <c r="V104" s="56">
        <f t="shared" si="34"/>
        <v>2157.3000000000002</v>
      </c>
    </row>
    <row r="105" spans="1:22" s="81" customFormat="1" x14ac:dyDescent="0.2">
      <c r="A105" s="67">
        <v>1711</v>
      </c>
      <c r="B105" s="63" t="s">
        <v>126</v>
      </c>
      <c r="C105" s="64">
        <v>200</v>
      </c>
      <c r="D105" s="56">
        <f t="shared" si="35"/>
        <v>7580.6</v>
      </c>
      <c r="E105" s="55">
        <v>37.902999999999999</v>
      </c>
      <c r="F105" s="56">
        <f t="shared" si="36"/>
        <v>2202.4</v>
      </c>
      <c r="G105" s="57">
        <v>11.012</v>
      </c>
      <c r="H105" s="56">
        <f t="shared" si="37"/>
        <v>2227.6999999999998</v>
      </c>
      <c r="I105" s="57">
        <v>11.138352111000001</v>
      </c>
      <c r="J105" s="56">
        <f t="shared" si="38"/>
        <v>2210</v>
      </c>
      <c r="K105" s="57">
        <v>11.05</v>
      </c>
      <c r="L105" s="56">
        <f t="shared" si="40"/>
        <v>0</v>
      </c>
      <c r="M105" s="80"/>
      <c r="N105" s="56">
        <f t="shared" si="39"/>
        <v>2278.8000000000002</v>
      </c>
      <c r="O105" s="57">
        <v>11.394</v>
      </c>
      <c r="P105" s="56">
        <f t="shared" si="41"/>
        <v>3017.3</v>
      </c>
      <c r="Q105" s="56">
        <f t="shared" si="41"/>
        <v>3567.9</v>
      </c>
      <c r="R105" s="56">
        <f t="shared" si="41"/>
        <v>3237.5</v>
      </c>
      <c r="S105" s="56">
        <f t="shared" si="41"/>
        <v>4779.2</v>
      </c>
      <c r="T105" s="56">
        <f t="shared" si="41"/>
        <v>6607.2</v>
      </c>
      <c r="U105" s="56">
        <f t="shared" si="34"/>
        <v>3675.7</v>
      </c>
      <c r="V105" s="56">
        <f t="shared" si="34"/>
        <v>4678.2</v>
      </c>
    </row>
    <row r="106" spans="1:22" s="81" customFormat="1" x14ac:dyDescent="0.2">
      <c r="A106" s="67">
        <v>1713</v>
      </c>
      <c r="B106" s="63" t="s">
        <v>127</v>
      </c>
      <c r="C106" s="64">
        <v>105</v>
      </c>
      <c r="D106" s="56">
        <f t="shared" si="35"/>
        <v>3979.8</v>
      </c>
      <c r="E106" s="55">
        <v>37.902999999999999</v>
      </c>
      <c r="F106" s="56">
        <f t="shared" si="36"/>
        <v>1156.3</v>
      </c>
      <c r="G106" s="57">
        <v>11.012</v>
      </c>
      <c r="H106" s="56">
        <f t="shared" si="37"/>
        <v>1169.5</v>
      </c>
      <c r="I106" s="57">
        <v>11.138493362057144</v>
      </c>
      <c r="J106" s="56">
        <f t="shared" si="38"/>
        <v>1160.3</v>
      </c>
      <c r="K106" s="57">
        <v>11.05</v>
      </c>
      <c r="L106" s="56">
        <f t="shared" si="40"/>
        <v>0</v>
      </c>
      <c r="M106" s="80"/>
      <c r="N106" s="56">
        <f t="shared" si="39"/>
        <v>1196.4000000000001</v>
      </c>
      <c r="O106" s="57">
        <v>11.394</v>
      </c>
      <c r="P106" s="56">
        <f t="shared" si="41"/>
        <v>1584.1</v>
      </c>
      <c r="Q106" s="56">
        <f t="shared" si="41"/>
        <v>1873.1</v>
      </c>
      <c r="R106" s="56">
        <f t="shared" si="41"/>
        <v>1699.7</v>
      </c>
      <c r="S106" s="56">
        <f t="shared" si="41"/>
        <v>2509.1</v>
      </c>
      <c r="T106" s="56">
        <f t="shared" si="41"/>
        <v>3468.8</v>
      </c>
      <c r="U106" s="56">
        <f t="shared" si="34"/>
        <v>1929.7</v>
      </c>
      <c r="V106" s="56">
        <f t="shared" si="34"/>
        <v>2456</v>
      </c>
    </row>
    <row r="107" spans="1:22" s="81" customFormat="1" x14ac:dyDescent="0.2">
      <c r="A107" s="67">
        <v>1715</v>
      </c>
      <c r="B107" s="63" t="s">
        <v>128</v>
      </c>
      <c r="C107" s="79">
        <v>66.8</v>
      </c>
      <c r="D107" s="56">
        <f t="shared" si="35"/>
        <v>2531.9</v>
      </c>
      <c r="E107" s="55">
        <v>37.902999999999999</v>
      </c>
      <c r="F107" s="56">
        <f t="shared" si="36"/>
        <v>735.6</v>
      </c>
      <c r="G107" s="57">
        <v>11.012</v>
      </c>
      <c r="H107" s="56">
        <f t="shared" si="37"/>
        <v>744.1</v>
      </c>
      <c r="I107" s="57">
        <v>11.138618542634731</v>
      </c>
      <c r="J107" s="56">
        <f t="shared" si="38"/>
        <v>738.1</v>
      </c>
      <c r="K107" s="57">
        <v>11.05</v>
      </c>
      <c r="L107" s="56">
        <f t="shared" si="40"/>
        <v>0</v>
      </c>
      <c r="M107" s="80"/>
      <c r="N107" s="56">
        <f t="shared" si="39"/>
        <v>761.1</v>
      </c>
      <c r="O107" s="57">
        <v>11.394</v>
      </c>
      <c r="P107" s="56">
        <f t="shared" si="41"/>
        <v>1007.8</v>
      </c>
      <c r="Q107" s="56">
        <f t="shared" si="41"/>
        <v>1191.7</v>
      </c>
      <c r="R107" s="56">
        <f t="shared" si="41"/>
        <v>1081.3</v>
      </c>
      <c r="S107" s="56">
        <f t="shared" si="41"/>
        <v>1596.3</v>
      </c>
      <c r="T107" s="56">
        <f t="shared" si="41"/>
        <v>2206.8000000000002</v>
      </c>
      <c r="U107" s="56">
        <f t="shared" si="34"/>
        <v>1227.8</v>
      </c>
      <c r="V107" s="56">
        <f t="shared" si="34"/>
        <v>1562.6</v>
      </c>
    </row>
    <row r="108" spans="1:22" s="81" customFormat="1" x14ac:dyDescent="0.2">
      <c r="A108" s="67">
        <v>1723</v>
      </c>
      <c r="B108" s="63" t="s">
        <v>129</v>
      </c>
      <c r="C108" s="79">
        <v>120</v>
      </c>
      <c r="D108" s="56">
        <f t="shared" si="35"/>
        <v>4548.3999999999996</v>
      </c>
      <c r="E108" s="55">
        <v>37.902999999999999</v>
      </c>
      <c r="F108" s="56">
        <f t="shared" si="36"/>
        <v>1321.4</v>
      </c>
      <c r="G108" s="57">
        <v>11.012</v>
      </c>
      <c r="H108" s="56">
        <f t="shared" si="37"/>
        <v>1336.6</v>
      </c>
      <c r="I108" s="57">
        <v>11.138352111000001</v>
      </c>
      <c r="J108" s="56">
        <f t="shared" si="38"/>
        <v>1326</v>
      </c>
      <c r="K108" s="57">
        <v>11.05</v>
      </c>
      <c r="L108" s="56">
        <f t="shared" si="40"/>
        <v>0</v>
      </c>
      <c r="M108" s="80"/>
      <c r="N108" s="56">
        <f t="shared" si="39"/>
        <v>1367.3</v>
      </c>
      <c r="O108" s="57">
        <v>11.394</v>
      </c>
      <c r="P108" s="56">
        <f t="shared" si="41"/>
        <v>1810.4</v>
      </c>
      <c r="Q108" s="56">
        <f t="shared" si="41"/>
        <v>2140.6999999999998</v>
      </c>
      <c r="R108" s="56">
        <f t="shared" si="41"/>
        <v>1942.5</v>
      </c>
      <c r="S108" s="56">
        <f t="shared" si="41"/>
        <v>2867.5</v>
      </c>
      <c r="T108" s="56">
        <f t="shared" si="41"/>
        <v>3964.3</v>
      </c>
      <c r="U108" s="56">
        <f t="shared" si="34"/>
        <v>2205.4</v>
      </c>
      <c r="V108" s="56">
        <f t="shared" si="34"/>
        <v>2806.9</v>
      </c>
    </row>
    <row r="109" spans="1:22" s="81" customFormat="1" x14ac:dyDescent="0.2">
      <c r="A109" s="67">
        <v>1727</v>
      </c>
      <c r="B109" s="63" t="s">
        <v>130</v>
      </c>
      <c r="C109" s="64">
        <v>90</v>
      </c>
      <c r="D109" s="56">
        <f t="shared" si="35"/>
        <v>3411.3</v>
      </c>
      <c r="E109" s="55">
        <v>37.902999999999999</v>
      </c>
      <c r="F109" s="56">
        <f t="shared" si="36"/>
        <v>991.1</v>
      </c>
      <c r="G109" s="57">
        <v>11.012</v>
      </c>
      <c r="H109" s="56">
        <f t="shared" si="37"/>
        <v>1002.4</v>
      </c>
      <c r="I109" s="57">
        <v>11.137363353600001</v>
      </c>
      <c r="J109" s="56">
        <f t="shared" si="38"/>
        <v>994.5</v>
      </c>
      <c r="K109" s="57">
        <v>11.05</v>
      </c>
      <c r="L109" s="56">
        <f t="shared" si="40"/>
        <v>0</v>
      </c>
      <c r="M109" s="80"/>
      <c r="N109" s="56">
        <f t="shared" si="39"/>
        <v>1025.5</v>
      </c>
      <c r="O109" s="57">
        <v>11.394</v>
      </c>
      <c r="P109" s="56">
        <f t="shared" si="41"/>
        <v>1357.8</v>
      </c>
      <c r="Q109" s="56">
        <f t="shared" si="41"/>
        <v>1605.5</v>
      </c>
      <c r="R109" s="56">
        <f t="shared" si="41"/>
        <v>1456.9</v>
      </c>
      <c r="S109" s="56">
        <f t="shared" si="41"/>
        <v>2150.6</v>
      </c>
      <c r="T109" s="56">
        <f t="shared" si="41"/>
        <v>2973.2</v>
      </c>
      <c r="U109" s="56">
        <f t="shared" si="34"/>
        <v>1654</v>
      </c>
      <c r="V109" s="56">
        <f t="shared" si="34"/>
        <v>2105</v>
      </c>
    </row>
    <row r="110" spans="1:22" s="81" customFormat="1" x14ac:dyDescent="0.2">
      <c r="A110" s="67">
        <v>1749</v>
      </c>
      <c r="B110" s="63" t="s">
        <v>131</v>
      </c>
      <c r="C110" s="64">
        <v>564</v>
      </c>
      <c r="D110" s="56">
        <f t="shared" si="35"/>
        <v>21377.3</v>
      </c>
      <c r="E110" s="55">
        <v>37.902999999999999</v>
      </c>
      <c r="F110" s="56">
        <f t="shared" si="36"/>
        <v>6210.8</v>
      </c>
      <c r="G110" s="57">
        <v>11.012</v>
      </c>
      <c r="H110" s="56">
        <f t="shared" si="37"/>
        <v>6282.1</v>
      </c>
      <c r="I110" s="57">
        <v>11.13845729795745</v>
      </c>
      <c r="J110" s="56">
        <f t="shared" si="38"/>
        <v>6232.2</v>
      </c>
      <c r="K110" s="57">
        <v>11.05</v>
      </c>
      <c r="L110" s="56">
        <f t="shared" si="40"/>
        <v>0</v>
      </c>
      <c r="M110" s="80"/>
      <c r="N110" s="56">
        <f t="shared" si="39"/>
        <v>6426.2</v>
      </c>
      <c r="O110" s="57">
        <v>11.394</v>
      </c>
      <c r="P110" s="56">
        <f t="shared" ref="P110:T119" si="42">ROUND($C110*$G110*P$6,1)</f>
        <v>8508.7999999999993</v>
      </c>
      <c r="Q110" s="56">
        <f t="shared" si="42"/>
        <v>10061.4</v>
      </c>
      <c r="R110" s="56">
        <f t="shared" si="42"/>
        <v>9129.7999999999993</v>
      </c>
      <c r="S110" s="56">
        <f t="shared" si="42"/>
        <v>13477.4</v>
      </c>
      <c r="T110" s="56">
        <f t="shared" si="42"/>
        <v>18632.3</v>
      </c>
      <c r="U110" s="56">
        <f t="shared" ref="U110:V129" si="43">ROUND($H110*U$6,1)</f>
        <v>10365.5</v>
      </c>
      <c r="V110" s="56">
        <f t="shared" si="43"/>
        <v>13192.4</v>
      </c>
    </row>
    <row r="111" spans="1:22" s="81" customFormat="1" x14ac:dyDescent="0.2">
      <c r="A111" s="67">
        <v>1753</v>
      </c>
      <c r="B111" s="63" t="s">
        <v>132</v>
      </c>
      <c r="C111" s="64">
        <v>378</v>
      </c>
      <c r="D111" s="56">
        <f t="shared" si="35"/>
        <v>14327.3</v>
      </c>
      <c r="E111" s="55">
        <v>37.902999999999999</v>
      </c>
      <c r="F111" s="56">
        <f t="shared" si="36"/>
        <v>4162.5</v>
      </c>
      <c r="G111" s="57">
        <v>11.012</v>
      </c>
      <c r="H111" s="56">
        <f t="shared" si="37"/>
        <v>4210.3</v>
      </c>
      <c r="I111" s="57">
        <v>11.138430583809527</v>
      </c>
      <c r="J111" s="56">
        <f t="shared" si="38"/>
        <v>4176.8999999999996</v>
      </c>
      <c r="K111" s="57">
        <v>11.05</v>
      </c>
      <c r="L111" s="56">
        <f t="shared" si="40"/>
        <v>0</v>
      </c>
      <c r="M111" s="80"/>
      <c r="N111" s="56">
        <f t="shared" si="39"/>
        <v>4306.8999999999996</v>
      </c>
      <c r="O111" s="57">
        <v>11.394</v>
      </c>
      <c r="P111" s="56">
        <f t="shared" si="42"/>
        <v>5702.7</v>
      </c>
      <c r="Q111" s="56">
        <f t="shared" si="42"/>
        <v>6743.3</v>
      </c>
      <c r="R111" s="56">
        <f t="shared" si="42"/>
        <v>6118.9</v>
      </c>
      <c r="S111" s="56">
        <f t="shared" si="42"/>
        <v>9032.7000000000007</v>
      </c>
      <c r="T111" s="56">
        <f t="shared" si="42"/>
        <v>12487.6</v>
      </c>
      <c r="U111" s="56">
        <f t="shared" si="43"/>
        <v>6947</v>
      </c>
      <c r="V111" s="56">
        <f t="shared" si="43"/>
        <v>8841.6</v>
      </c>
    </row>
    <row r="112" spans="1:22" s="81" customFormat="1" x14ac:dyDescent="0.2">
      <c r="A112" s="67">
        <v>1755</v>
      </c>
      <c r="B112" s="63" t="s">
        <v>133</v>
      </c>
      <c r="C112" s="64">
        <v>1400.8</v>
      </c>
      <c r="D112" s="56">
        <f t="shared" si="35"/>
        <v>53094.5</v>
      </c>
      <c r="E112" s="55">
        <v>37.902999999999999</v>
      </c>
      <c r="F112" s="56">
        <f t="shared" si="36"/>
        <v>15425.6</v>
      </c>
      <c r="G112" s="57">
        <v>11.012</v>
      </c>
      <c r="H112" s="56">
        <f t="shared" si="37"/>
        <v>15603.1</v>
      </c>
      <c r="I112" s="57">
        <v>11.138682449708742</v>
      </c>
      <c r="J112" s="56">
        <f t="shared" si="38"/>
        <v>15478.8</v>
      </c>
      <c r="K112" s="57">
        <v>11.05</v>
      </c>
      <c r="L112" s="56">
        <f t="shared" si="40"/>
        <v>0</v>
      </c>
      <c r="M112" s="80"/>
      <c r="N112" s="56">
        <f t="shared" si="39"/>
        <v>15960.7</v>
      </c>
      <c r="O112" s="57">
        <v>11.394</v>
      </c>
      <c r="P112" s="56">
        <f t="shared" si="42"/>
        <v>21133.1</v>
      </c>
      <c r="Q112" s="56">
        <f t="shared" si="42"/>
        <v>24989.5</v>
      </c>
      <c r="R112" s="56">
        <f t="shared" si="42"/>
        <v>22675.599999999999</v>
      </c>
      <c r="S112" s="56">
        <f t="shared" si="42"/>
        <v>33473.599999999999</v>
      </c>
      <c r="T112" s="56">
        <f t="shared" si="42"/>
        <v>46276.800000000003</v>
      </c>
      <c r="U112" s="56">
        <f t="shared" si="43"/>
        <v>25745.1</v>
      </c>
      <c r="V112" s="56">
        <f t="shared" si="43"/>
        <v>32766.5</v>
      </c>
    </row>
    <row r="113" spans="1:22" s="81" customFormat="1" x14ac:dyDescent="0.2">
      <c r="A113" s="67">
        <v>1761</v>
      </c>
      <c r="B113" s="63" t="s">
        <v>134</v>
      </c>
      <c r="C113" s="79">
        <v>225</v>
      </c>
      <c r="D113" s="56">
        <f t="shared" si="35"/>
        <v>8528.2000000000007</v>
      </c>
      <c r="E113" s="55">
        <v>37.902999999999999</v>
      </c>
      <c r="F113" s="56">
        <f t="shared" si="36"/>
        <v>2477.6999999999998</v>
      </c>
      <c r="G113" s="57">
        <v>11.012</v>
      </c>
      <c r="H113" s="56">
        <f t="shared" si="37"/>
        <v>2506.1</v>
      </c>
      <c r="I113" s="57">
        <v>11.13841802816</v>
      </c>
      <c r="J113" s="56">
        <f t="shared" si="38"/>
        <v>2486.3000000000002</v>
      </c>
      <c r="K113" s="57">
        <v>11.05</v>
      </c>
      <c r="L113" s="56">
        <f t="shared" si="40"/>
        <v>0</v>
      </c>
      <c r="M113" s="80"/>
      <c r="N113" s="56">
        <f t="shared" si="39"/>
        <v>2563.6999999999998</v>
      </c>
      <c r="O113" s="57">
        <v>11.394</v>
      </c>
      <c r="P113" s="56">
        <f t="shared" si="42"/>
        <v>3394.4</v>
      </c>
      <c r="Q113" s="56">
        <f t="shared" si="42"/>
        <v>4013.9</v>
      </c>
      <c r="R113" s="56">
        <f t="shared" si="42"/>
        <v>3642.2</v>
      </c>
      <c r="S113" s="56">
        <f t="shared" si="42"/>
        <v>5376.6</v>
      </c>
      <c r="T113" s="56">
        <f t="shared" si="42"/>
        <v>7433.1</v>
      </c>
      <c r="U113" s="56">
        <f t="shared" si="43"/>
        <v>4135.1000000000004</v>
      </c>
      <c r="V113" s="56">
        <f t="shared" si="43"/>
        <v>5262.8</v>
      </c>
    </row>
    <row r="114" spans="1:22" s="81" customFormat="1" x14ac:dyDescent="0.2">
      <c r="A114" s="67">
        <v>1762</v>
      </c>
      <c r="B114" s="63" t="s">
        <v>135</v>
      </c>
      <c r="C114" s="79">
        <v>255</v>
      </c>
      <c r="D114" s="56">
        <f t="shared" si="35"/>
        <v>9665.2999999999993</v>
      </c>
      <c r="E114" s="55">
        <v>37.902999999999999</v>
      </c>
      <c r="F114" s="56">
        <f t="shared" si="36"/>
        <v>2808.1</v>
      </c>
      <c r="G114" s="57">
        <v>11.012</v>
      </c>
      <c r="H114" s="56">
        <f t="shared" si="37"/>
        <v>2840.3</v>
      </c>
      <c r="I114" s="57">
        <v>11.138293948800003</v>
      </c>
      <c r="J114" s="56">
        <f t="shared" si="38"/>
        <v>2817.8</v>
      </c>
      <c r="K114" s="57">
        <v>11.05</v>
      </c>
      <c r="L114" s="56">
        <f t="shared" si="40"/>
        <v>0</v>
      </c>
      <c r="M114" s="80"/>
      <c r="N114" s="56">
        <f t="shared" si="39"/>
        <v>2905.5</v>
      </c>
      <c r="O114" s="57">
        <v>11.394</v>
      </c>
      <c r="P114" s="56">
        <f t="shared" si="42"/>
        <v>3847</v>
      </c>
      <c r="Q114" s="56">
        <f t="shared" si="42"/>
        <v>4549.1000000000004</v>
      </c>
      <c r="R114" s="56">
        <f t="shared" si="42"/>
        <v>4127.8</v>
      </c>
      <c r="S114" s="56">
        <f t="shared" si="42"/>
        <v>6093.5</v>
      </c>
      <c r="T114" s="56">
        <f t="shared" si="42"/>
        <v>8424.2000000000007</v>
      </c>
      <c r="U114" s="56">
        <f t="shared" si="43"/>
        <v>4686.5</v>
      </c>
      <c r="V114" s="56">
        <f t="shared" si="43"/>
        <v>5964.6</v>
      </c>
    </row>
    <row r="115" spans="1:22" s="81" customFormat="1" ht="25.5" x14ac:dyDescent="0.2">
      <c r="A115" s="67">
        <v>1778</v>
      </c>
      <c r="B115" s="63" t="s">
        <v>171</v>
      </c>
      <c r="C115" s="64">
        <v>105.9</v>
      </c>
      <c r="D115" s="56">
        <f t="shared" si="35"/>
        <v>4013.9</v>
      </c>
      <c r="E115" s="55">
        <v>37.902999999999999</v>
      </c>
      <c r="F115" s="56">
        <f t="shared" si="36"/>
        <v>1166.2</v>
      </c>
      <c r="G115" s="57">
        <v>11.012</v>
      </c>
      <c r="H115" s="56">
        <f t="shared" si="37"/>
        <v>1179.5</v>
      </c>
      <c r="I115" s="57">
        <v>11.137945964192637</v>
      </c>
      <c r="J115" s="56">
        <f t="shared" si="38"/>
        <v>1170.2</v>
      </c>
      <c r="K115" s="57">
        <v>11.05</v>
      </c>
      <c r="L115" s="56">
        <f t="shared" si="40"/>
        <v>0</v>
      </c>
      <c r="M115" s="80"/>
      <c r="N115" s="56">
        <f t="shared" si="39"/>
        <v>1206.5999999999999</v>
      </c>
      <c r="O115" s="57">
        <v>11.394</v>
      </c>
      <c r="P115" s="56">
        <f t="shared" si="42"/>
        <v>1597.7</v>
      </c>
      <c r="Q115" s="56">
        <f t="shared" si="42"/>
        <v>1889.2</v>
      </c>
      <c r="R115" s="56">
        <f t="shared" si="42"/>
        <v>1714.3</v>
      </c>
      <c r="S115" s="56">
        <f t="shared" si="42"/>
        <v>2530.6</v>
      </c>
      <c r="T115" s="56">
        <f t="shared" si="42"/>
        <v>3498.5</v>
      </c>
      <c r="U115" s="56">
        <f t="shared" si="43"/>
        <v>1946.2</v>
      </c>
      <c r="V115" s="56">
        <f t="shared" si="43"/>
        <v>2477</v>
      </c>
    </row>
    <row r="116" spans="1:22" s="81" customFormat="1" x14ac:dyDescent="0.2">
      <c r="A116" s="67">
        <v>1789</v>
      </c>
      <c r="B116" s="63" t="s">
        <v>136</v>
      </c>
      <c r="C116" s="64">
        <v>704.8</v>
      </c>
      <c r="D116" s="56">
        <f t="shared" si="35"/>
        <v>26714</v>
      </c>
      <c r="E116" s="55">
        <v>37.902999999999999</v>
      </c>
      <c r="F116" s="56">
        <f t="shared" si="36"/>
        <v>7761.3</v>
      </c>
      <c r="G116" s="57">
        <v>11.012</v>
      </c>
      <c r="H116" s="56">
        <f t="shared" si="37"/>
        <v>7850.4</v>
      </c>
      <c r="I116" s="57">
        <v>11.138503623200911</v>
      </c>
      <c r="J116" s="56">
        <f t="shared" si="38"/>
        <v>7788</v>
      </c>
      <c r="K116" s="57">
        <v>11.05</v>
      </c>
      <c r="L116" s="56">
        <f t="shared" si="40"/>
        <v>0</v>
      </c>
      <c r="M116" s="80"/>
      <c r="N116" s="56">
        <f t="shared" si="39"/>
        <v>8030.5</v>
      </c>
      <c r="O116" s="57">
        <v>11.394</v>
      </c>
      <c r="P116" s="56">
        <f t="shared" si="42"/>
        <v>10632.9</v>
      </c>
      <c r="Q116" s="56">
        <f t="shared" si="42"/>
        <v>12573.2</v>
      </c>
      <c r="R116" s="56">
        <f t="shared" si="42"/>
        <v>11409</v>
      </c>
      <c r="S116" s="56">
        <f t="shared" si="42"/>
        <v>16841.900000000001</v>
      </c>
      <c r="T116" s="56">
        <f t="shared" si="42"/>
        <v>23283.8</v>
      </c>
      <c r="U116" s="56">
        <f t="shared" si="43"/>
        <v>12953.2</v>
      </c>
      <c r="V116" s="56">
        <f t="shared" si="43"/>
        <v>16485.8</v>
      </c>
    </row>
    <row r="117" spans="1:22" s="81" customFormat="1" ht="25.5" x14ac:dyDescent="0.2">
      <c r="A117" s="67">
        <v>1807</v>
      </c>
      <c r="B117" s="63" t="s">
        <v>137</v>
      </c>
      <c r="C117" s="79">
        <v>45</v>
      </c>
      <c r="D117" s="56">
        <f t="shared" si="35"/>
        <v>1705.6</v>
      </c>
      <c r="E117" s="55">
        <v>37.902999999999999</v>
      </c>
      <c r="F117" s="56">
        <f t="shared" si="36"/>
        <v>495.5</v>
      </c>
      <c r="G117" s="57">
        <v>11.012</v>
      </c>
      <c r="H117" s="56">
        <f t="shared" si="37"/>
        <v>501.3</v>
      </c>
      <c r="I117" s="57">
        <v>11.140000040000004</v>
      </c>
      <c r="J117" s="56">
        <f t="shared" si="38"/>
        <v>497.3</v>
      </c>
      <c r="K117" s="57">
        <v>11.05</v>
      </c>
      <c r="L117" s="56">
        <f t="shared" si="40"/>
        <v>0</v>
      </c>
      <c r="M117" s="80"/>
      <c r="N117" s="56">
        <f t="shared" si="39"/>
        <v>512.70000000000005</v>
      </c>
      <c r="O117" s="57">
        <v>11.394</v>
      </c>
      <c r="P117" s="56">
        <f t="shared" si="42"/>
        <v>678.9</v>
      </c>
      <c r="Q117" s="56">
        <f t="shared" si="42"/>
        <v>802.8</v>
      </c>
      <c r="R117" s="56">
        <f t="shared" si="42"/>
        <v>728.4</v>
      </c>
      <c r="S117" s="56">
        <f t="shared" si="42"/>
        <v>1075.3</v>
      </c>
      <c r="T117" s="56">
        <f t="shared" si="42"/>
        <v>1486.6</v>
      </c>
      <c r="U117" s="56">
        <f t="shared" si="43"/>
        <v>827.1</v>
      </c>
      <c r="V117" s="56">
        <f t="shared" si="43"/>
        <v>1052.7</v>
      </c>
    </row>
    <row r="118" spans="1:22" s="81" customFormat="1" x14ac:dyDescent="0.2">
      <c r="A118" s="67">
        <v>1809</v>
      </c>
      <c r="B118" s="63" t="s">
        <v>138</v>
      </c>
      <c r="C118" s="79">
        <v>196</v>
      </c>
      <c r="D118" s="56">
        <f t="shared" si="35"/>
        <v>7429</v>
      </c>
      <c r="E118" s="55">
        <v>37.902999999999999</v>
      </c>
      <c r="F118" s="56">
        <f t="shared" si="36"/>
        <v>2158.4</v>
      </c>
      <c r="G118" s="57">
        <v>11.012</v>
      </c>
      <c r="H118" s="56">
        <f t="shared" si="37"/>
        <v>2183.1999999999998</v>
      </c>
      <c r="I118" s="57">
        <v>11.138654791836737</v>
      </c>
      <c r="J118" s="56">
        <f t="shared" si="38"/>
        <v>2165.8000000000002</v>
      </c>
      <c r="K118" s="57">
        <v>11.05</v>
      </c>
      <c r="L118" s="56">
        <f t="shared" si="40"/>
        <v>0</v>
      </c>
      <c r="M118" s="80"/>
      <c r="N118" s="56">
        <f t="shared" si="39"/>
        <v>2233.1999999999998</v>
      </c>
      <c r="O118" s="57">
        <v>11.394</v>
      </c>
      <c r="P118" s="56">
        <f t="shared" si="42"/>
        <v>2956.9</v>
      </c>
      <c r="Q118" s="56">
        <f t="shared" si="42"/>
        <v>3496.5</v>
      </c>
      <c r="R118" s="56">
        <f t="shared" si="42"/>
        <v>3172.8</v>
      </c>
      <c r="S118" s="56">
        <f t="shared" si="42"/>
        <v>4683.6000000000004</v>
      </c>
      <c r="T118" s="56">
        <f t="shared" si="42"/>
        <v>6475.1</v>
      </c>
      <c r="U118" s="56">
        <f t="shared" si="43"/>
        <v>3602.3</v>
      </c>
      <c r="V118" s="56">
        <f t="shared" si="43"/>
        <v>4584.7</v>
      </c>
    </row>
    <row r="119" spans="1:22" s="81" customFormat="1" ht="25.5" x14ac:dyDescent="0.2">
      <c r="A119" s="67">
        <v>1810</v>
      </c>
      <c r="B119" s="63" t="s">
        <v>139</v>
      </c>
      <c r="C119" s="64">
        <v>350</v>
      </c>
      <c r="D119" s="56">
        <f t="shared" si="35"/>
        <v>13266.1</v>
      </c>
      <c r="E119" s="55">
        <v>37.902999999999999</v>
      </c>
      <c r="F119" s="56">
        <f t="shared" si="36"/>
        <v>3854.2</v>
      </c>
      <c r="G119" s="57">
        <v>11.012</v>
      </c>
      <c r="H119" s="56">
        <f t="shared" si="37"/>
        <v>3898.5</v>
      </c>
      <c r="I119" s="57">
        <v>11.138606362902859</v>
      </c>
      <c r="J119" s="56">
        <f t="shared" si="38"/>
        <v>3867.5</v>
      </c>
      <c r="K119" s="57">
        <v>11.05</v>
      </c>
      <c r="L119" s="56">
        <f t="shared" si="40"/>
        <v>0</v>
      </c>
      <c r="M119" s="80"/>
      <c r="N119" s="56">
        <f t="shared" si="39"/>
        <v>3987.9</v>
      </c>
      <c r="O119" s="57">
        <v>11.394</v>
      </c>
      <c r="P119" s="56">
        <f t="shared" si="42"/>
        <v>5280.3</v>
      </c>
      <c r="Q119" s="56">
        <f t="shared" si="42"/>
        <v>6243.8</v>
      </c>
      <c r="R119" s="56">
        <f t="shared" si="42"/>
        <v>5665.7</v>
      </c>
      <c r="S119" s="56">
        <f t="shared" si="42"/>
        <v>8363.6</v>
      </c>
      <c r="T119" s="56">
        <f t="shared" si="42"/>
        <v>11562.6</v>
      </c>
      <c r="U119" s="56">
        <f t="shared" si="43"/>
        <v>6432.5</v>
      </c>
      <c r="V119" s="56">
        <f t="shared" si="43"/>
        <v>8186.9</v>
      </c>
    </row>
    <row r="120" spans="1:22" s="81" customFormat="1" ht="25.5" x14ac:dyDescent="0.2">
      <c r="A120" s="67">
        <v>1815</v>
      </c>
      <c r="B120" s="63" t="s">
        <v>140</v>
      </c>
      <c r="C120" s="79">
        <v>248.4</v>
      </c>
      <c r="D120" s="56">
        <f t="shared" si="35"/>
        <v>9415.1</v>
      </c>
      <c r="E120" s="55">
        <v>37.902999999999999</v>
      </c>
      <c r="F120" s="56">
        <f t="shared" si="36"/>
        <v>2735.4</v>
      </c>
      <c r="G120" s="57">
        <v>11.012</v>
      </c>
      <c r="H120" s="56">
        <f t="shared" si="37"/>
        <v>2766.9</v>
      </c>
      <c r="I120" s="57">
        <v>11.139044718840582</v>
      </c>
      <c r="J120" s="56">
        <f t="shared" si="38"/>
        <v>2744.8</v>
      </c>
      <c r="K120" s="57">
        <v>11.05</v>
      </c>
      <c r="L120" s="56">
        <f t="shared" si="40"/>
        <v>0</v>
      </c>
      <c r="M120" s="80"/>
      <c r="N120" s="56">
        <f t="shared" si="39"/>
        <v>2830.3</v>
      </c>
      <c r="O120" s="57">
        <v>11.394</v>
      </c>
      <c r="P120" s="56">
        <f t="shared" ref="P120:T129" si="44">ROUND($C120*$G120*P$6,1)</f>
        <v>3747.5</v>
      </c>
      <c r="Q120" s="56">
        <f t="shared" si="44"/>
        <v>4431.3</v>
      </c>
      <c r="R120" s="56">
        <f t="shared" si="44"/>
        <v>4021</v>
      </c>
      <c r="S120" s="56">
        <f t="shared" si="44"/>
        <v>5935.8</v>
      </c>
      <c r="T120" s="56">
        <f t="shared" si="44"/>
        <v>8206.1</v>
      </c>
      <c r="U120" s="56">
        <f t="shared" si="43"/>
        <v>4565.3999999999996</v>
      </c>
      <c r="V120" s="56">
        <f t="shared" si="43"/>
        <v>5810.5</v>
      </c>
    </row>
    <row r="121" spans="1:22" s="81" customFormat="1" x14ac:dyDescent="0.2">
      <c r="A121" s="67">
        <v>1819</v>
      </c>
      <c r="B121" s="63" t="s">
        <v>141</v>
      </c>
      <c r="C121" s="79">
        <v>125</v>
      </c>
      <c r="D121" s="56">
        <f t="shared" si="35"/>
        <v>4737.8999999999996</v>
      </c>
      <c r="E121" s="55">
        <v>37.902999999999999</v>
      </c>
      <c r="F121" s="56">
        <f t="shared" si="36"/>
        <v>1376.5</v>
      </c>
      <c r="G121" s="57">
        <v>11.012</v>
      </c>
      <c r="H121" s="56">
        <f t="shared" si="37"/>
        <v>1392.4</v>
      </c>
      <c r="I121" s="57">
        <v>11.138945365440001</v>
      </c>
      <c r="J121" s="56">
        <f t="shared" si="38"/>
        <v>1381.3</v>
      </c>
      <c r="K121" s="57">
        <v>11.05</v>
      </c>
      <c r="L121" s="56">
        <f t="shared" si="40"/>
        <v>0</v>
      </c>
      <c r="M121" s="80"/>
      <c r="N121" s="56">
        <f t="shared" si="39"/>
        <v>1424.3</v>
      </c>
      <c r="O121" s="57">
        <v>11.394</v>
      </c>
      <c r="P121" s="56">
        <f t="shared" si="44"/>
        <v>1885.8</v>
      </c>
      <c r="Q121" s="56">
        <f t="shared" si="44"/>
        <v>2229.9</v>
      </c>
      <c r="R121" s="56">
        <f t="shared" si="44"/>
        <v>2023.5</v>
      </c>
      <c r="S121" s="56">
        <f t="shared" si="44"/>
        <v>2987</v>
      </c>
      <c r="T121" s="56">
        <f t="shared" si="44"/>
        <v>4129.5</v>
      </c>
      <c r="U121" s="56">
        <f t="shared" si="43"/>
        <v>2297.5</v>
      </c>
      <c r="V121" s="56">
        <f t="shared" si="43"/>
        <v>2924</v>
      </c>
    </row>
    <row r="122" spans="1:22" s="81" customFormat="1" x14ac:dyDescent="0.2">
      <c r="A122" s="67">
        <v>1821</v>
      </c>
      <c r="B122" s="63" t="s">
        <v>142</v>
      </c>
      <c r="C122" s="64">
        <v>90</v>
      </c>
      <c r="D122" s="56">
        <f t="shared" si="35"/>
        <v>3411.3</v>
      </c>
      <c r="E122" s="55">
        <v>37.902999999999999</v>
      </c>
      <c r="F122" s="56">
        <f t="shared" si="36"/>
        <v>991.1</v>
      </c>
      <c r="G122" s="57">
        <v>11.012</v>
      </c>
      <c r="H122" s="56">
        <f t="shared" si="37"/>
        <v>1002.4</v>
      </c>
      <c r="I122" s="57">
        <v>11.137363353600001</v>
      </c>
      <c r="J122" s="56">
        <f t="shared" si="38"/>
        <v>994.5</v>
      </c>
      <c r="K122" s="57">
        <v>11.05</v>
      </c>
      <c r="L122" s="56">
        <f t="shared" si="40"/>
        <v>0</v>
      </c>
      <c r="M122" s="80"/>
      <c r="N122" s="56">
        <f t="shared" si="39"/>
        <v>1025.5</v>
      </c>
      <c r="O122" s="57">
        <v>11.394</v>
      </c>
      <c r="P122" s="56">
        <f t="shared" si="44"/>
        <v>1357.8</v>
      </c>
      <c r="Q122" s="56">
        <f t="shared" si="44"/>
        <v>1605.5</v>
      </c>
      <c r="R122" s="56">
        <f t="shared" si="44"/>
        <v>1456.9</v>
      </c>
      <c r="S122" s="56">
        <f t="shared" si="44"/>
        <v>2150.6</v>
      </c>
      <c r="T122" s="56">
        <f t="shared" si="44"/>
        <v>2973.2</v>
      </c>
      <c r="U122" s="56">
        <f t="shared" si="43"/>
        <v>1654</v>
      </c>
      <c r="V122" s="56">
        <f t="shared" si="43"/>
        <v>2105</v>
      </c>
    </row>
    <row r="123" spans="1:22" s="81" customFormat="1" x14ac:dyDescent="0.2">
      <c r="A123" s="67">
        <v>1823</v>
      </c>
      <c r="B123" s="63" t="s">
        <v>143</v>
      </c>
      <c r="C123" s="64">
        <v>100</v>
      </c>
      <c r="D123" s="56">
        <f t="shared" si="35"/>
        <v>3790.3</v>
      </c>
      <c r="E123" s="55">
        <v>37.902999999999999</v>
      </c>
      <c r="F123" s="56">
        <f t="shared" si="36"/>
        <v>1101.2</v>
      </c>
      <c r="G123" s="57">
        <v>11.012</v>
      </c>
      <c r="H123" s="56">
        <f t="shared" si="37"/>
        <v>1113.9000000000001</v>
      </c>
      <c r="I123" s="57">
        <v>11.138945365440001</v>
      </c>
      <c r="J123" s="56">
        <f t="shared" si="38"/>
        <v>1105</v>
      </c>
      <c r="K123" s="57">
        <v>11.05</v>
      </c>
      <c r="L123" s="56">
        <f t="shared" si="40"/>
        <v>0</v>
      </c>
      <c r="M123" s="80"/>
      <c r="N123" s="56">
        <f t="shared" si="39"/>
        <v>1139.4000000000001</v>
      </c>
      <c r="O123" s="57">
        <v>11.394</v>
      </c>
      <c r="P123" s="56">
        <f t="shared" si="44"/>
        <v>1508.6</v>
      </c>
      <c r="Q123" s="56">
        <f t="shared" si="44"/>
        <v>1783.9</v>
      </c>
      <c r="R123" s="56">
        <f t="shared" si="44"/>
        <v>1618.8</v>
      </c>
      <c r="S123" s="56">
        <f t="shared" si="44"/>
        <v>2389.6</v>
      </c>
      <c r="T123" s="56">
        <f t="shared" si="44"/>
        <v>3303.6</v>
      </c>
      <c r="U123" s="56">
        <f t="shared" si="43"/>
        <v>1837.9</v>
      </c>
      <c r="V123" s="56">
        <f t="shared" si="43"/>
        <v>2339.1999999999998</v>
      </c>
    </row>
    <row r="124" spans="1:22" s="81" customFormat="1" x14ac:dyDescent="0.2">
      <c r="A124" s="67">
        <v>1825</v>
      </c>
      <c r="B124" s="63" t="s">
        <v>144</v>
      </c>
      <c r="C124" s="64">
        <v>155</v>
      </c>
      <c r="D124" s="56">
        <f t="shared" si="35"/>
        <v>5875</v>
      </c>
      <c r="E124" s="55">
        <v>37.902999999999999</v>
      </c>
      <c r="F124" s="56">
        <f t="shared" si="36"/>
        <v>1706.9</v>
      </c>
      <c r="G124" s="57">
        <v>11.012</v>
      </c>
      <c r="H124" s="56">
        <f t="shared" si="37"/>
        <v>1726.6</v>
      </c>
      <c r="I124" s="57">
        <v>11.1394046592</v>
      </c>
      <c r="J124" s="56">
        <f t="shared" si="38"/>
        <v>1712.8</v>
      </c>
      <c r="K124" s="57">
        <v>11.05</v>
      </c>
      <c r="L124" s="56">
        <f t="shared" si="40"/>
        <v>0</v>
      </c>
      <c r="M124" s="80"/>
      <c r="N124" s="56">
        <f t="shared" si="39"/>
        <v>1766.1</v>
      </c>
      <c r="O124" s="57">
        <v>11.394</v>
      </c>
      <c r="P124" s="56">
        <f t="shared" si="44"/>
        <v>2338.4</v>
      </c>
      <c r="Q124" s="56">
        <f t="shared" si="44"/>
        <v>2765.1</v>
      </c>
      <c r="R124" s="56">
        <f t="shared" si="44"/>
        <v>2509.1</v>
      </c>
      <c r="S124" s="56">
        <f t="shared" si="44"/>
        <v>3703.9</v>
      </c>
      <c r="T124" s="56">
        <f t="shared" si="44"/>
        <v>5120.6000000000004</v>
      </c>
      <c r="U124" s="56">
        <f t="shared" si="43"/>
        <v>2848.9</v>
      </c>
      <c r="V124" s="56">
        <f t="shared" si="43"/>
        <v>3625.9</v>
      </c>
    </row>
    <row r="125" spans="1:22" s="81" customFormat="1" x14ac:dyDescent="0.2">
      <c r="A125" s="67">
        <v>1827</v>
      </c>
      <c r="B125" s="63" t="s">
        <v>145</v>
      </c>
      <c r="C125" s="64">
        <v>238</v>
      </c>
      <c r="D125" s="56">
        <f t="shared" si="35"/>
        <v>9020.9</v>
      </c>
      <c r="E125" s="55">
        <v>37.902999999999999</v>
      </c>
      <c r="F125" s="56">
        <f t="shared" si="36"/>
        <v>2620.9</v>
      </c>
      <c r="G125" s="57">
        <v>11.012</v>
      </c>
      <c r="H125" s="56">
        <f t="shared" si="37"/>
        <v>2651</v>
      </c>
      <c r="I125" s="57">
        <v>11.138726010857146</v>
      </c>
      <c r="J125" s="56">
        <f t="shared" si="38"/>
        <v>2629.9</v>
      </c>
      <c r="K125" s="57">
        <v>11.05</v>
      </c>
      <c r="L125" s="56">
        <f t="shared" si="40"/>
        <v>0</v>
      </c>
      <c r="M125" s="80"/>
      <c r="N125" s="56">
        <f t="shared" si="39"/>
        <v>2711.8</v>
      </c>
      <c r="O125" s="57">
        <v>11.394</v>
      </c>
      <c r="P125" s="56">
        <f t="shared" si="44"/>
        <v>3590.6</v>
      </c>
      <c r="Q125" s="56">
        <f t="shared" si="44"/>
        <v>4245.8</v>
      </c>
      <c r="R125" s="56">
        <f t="shared" si="44"/>
        <v>3852.7</v>
      </c>
      <c r="S125" s="56">
        <f t="shared" si="44"/>
        <v>5687.3</v>
      </c>
      <c r="T125" s="56">
        <f t="shared" si="44"/>
        <v>7862.6</v>
      </c>
      <c r="U125" s="56">
        <f t="shared" si="43"/>
        <v>4374.2</v>
      </c>
      <c r="V125" s="56">
        <f t="shared" si="43"/>
        <v>5567.1</v>
      </c>
    </row>
    <row r="126" spans="1:22" s="81" customFormat="1" x14ac:dyDescent="0.2">
      <c r="A126" s="67">
        <v>1829</v>
      </c>
      <c r="B126" s="63" t="s">
        <v>146</v>
      </c>
      <c r="C126" s="64">
        <v>93.3</v>
      </c>
      <c r="D126" s="56">
        <f t="shared" ref="D126:D140" si="45">ROUND(E126*C126,1)</f>
        <v>3536.3</v>
      </c>
      <c r="E126" s="55">
        <v>37.902999999999999</v>
      </c>
      <c r="F126" s="56">
        <f t="shared" ref="F126:F149" si="46">ROUND(C126*G126,1)</f>
        <v>1027.4000000000001</v>
      </c>
      <c r="G126" s="57">
        <v>11.012</v>
      </c>
      <c r="H126" s="56">
        <f t="shared" ref="H126:H149" si="47">ROUND(I126*C126,1)</f>
        <v>1039.3</v>
      </c>
      <c r="I126" s="57">
        <v>11.138940278585212</v>
      </c>
      <c r="J126" s="56">
        <f t="shared" ref="J126:J149" si="48">ROUND(C126*K126,1)</f>
        <v>1031</v>
      </c>
      <c r="K126" s="57">
        <v>11.05</v>
      </c>
      <c r="L126" s="56">
        <f t="shared" si="40"/>
        <v>0</v>
      </c>
      <c r="M126" s="80"/>
      <c r="N126" s="56">
        <f t="shared" ref="N126:N149" si="49">ROUND(O126*C126,1)</f>
        <v>1063.0999999999999</v>
      </c>
      <c r="O126" s="57">
        <v>11.394</v>
      </c>
      <c r="P126" s="56">
        <f t="shared" si="44"/>
        <v>1407.6</v>
      </c>
      <c r="Q126" s="56">
        <f t="shared" si="44"/>
        <v>1664.4</v>
      </c>
      <c r="R126" s="56">
        <f t="shared" si="44"/>
        <v>1510.3</v>
      </c>
      <c r="S126" s="56">
        <f t="shared" si="44"/>
        <v>2229.5</v>
      </c>
      <c r="T126" s="56">
        <f t="shared" si="44"/>
        <v>3082.3</v>
      </c>
      <c r="U126" s="56">
        <f t="shared" si="43"/>
        <v>1714.8</v>
      </c>
      <c r="V126" s="56">
        <f t="shared" si="43"/>
        <v>2182.5</v>
      </c>
    </row>
    <row r="127" spans="1:22" s="81" customFormat="1" x14ac:dyDescent="0.2">
      <c r="A127" s="67">
        <v>1831</v>
      </c>
      <c r="B127" s="63" t="s">
        <v>147</v>
      </c>
      <c r="C127" s="79">
        <v>140</v>
      </c>
      <c r="D127" s="56">
        <f t="shared" si="45"/>
        <v>5306.4</v>
      </c>
      <c r="E127" s="55">
        <v>37.902999999999999</v>
      </c>
      <c r="F127" s="56">
        <f t="shared" si="46"/>
        <v>1541.7</v>
      </c>
      <c r="G127" s="57">
        <v>11.012</v>
      </c>
      <c r="H127" s="56">
        <f t="shared" si="47"/>
        <v>1559.3</v>
      </c>
      <c r="I127" s="57">
        <v>11.137928357828573</v>
      </c>
      <c r="J127" s="56">
        <f t="shared" si="48"/>
        <v>1547</v>
      </c>
      <c r="K127" s="57">
        <v>11.05</v>
      </c>
      <c r="L127" s="56">
        <f t="shared" si="40"/>
        <v>0</v>
      </c>
      <c r="M127" s="80"/>
      <c r="N127" s="56">
        <f t="shared" si="49"/>
        <v>1595.2</v>
      </c>
      <c r="O127" s="57">
        <v>11.394</v>
      </c>
      <c r="P127" s="56">
        <f t="shared" si="44"/>
        <v>2112.1</v>
      </c>
      <c r="Q127" s="56">
        <f t="shared" si="44"/>
        <v>2497.5</v>
      </c>
      <c r="R127" s="56">
        <f t="shared" si="44"/>
        <v>2266.3000000000002</v>
      </c>
      <c r="S127" s="56">
        <f t="shared" si="44"/>
        <v>3345.4</v>
      </c>
      <c r="T127" s="56">
        <f t="shared" si="44"/>
        <v>4625</v>
      </c>
      <c r="U127" s="56">
        <f t="shared" si="43"/>
        <v>2572.8000000000002</v>
      </c>
      <c r="V127" s="56">
        <f t="shared" si="43"/>
        <v>3274.5</v>
      </c>
    </row>
    <row r="128" spans="1:22" s="81" customFormat="1" x14ac:dyDescent="0.2">
      <c r="A128" s="67">
        <v>1835</v>
      </c>
      <c r="B128" s="63" t="s">
        <v>148</v>
      </c>
      <c r="C128" s="79">
        <v>166.8</v>
      </c>
      <c r="D128" s="56">
        <f t="shared" si="45"/>
        <v>6322.2</v>
      </c>
      <c r="E128" s="55">
        <v>37.902999999999999</v>
      </c>
      <c r="F128" s="56">
        <f t="shared" si="46"/>
        <v>1836.8</v>
      </c>
      <c r="G128" s="57">
        <v>11.012</v>
      </c>
      <c r="H128" s="56">
        <f t="shared" si="47"/>
        <v>1857.8</v>
      </c>
      <c r="I128" s="57">
        <v>11.138103143309355</v>
      </c>
      <c r="J128" s="56">
        <f t="shared" si="48"/>
        <v>1843.1</v>
      </c>
      <c r="K128" s="57">
        <v>11.05</v>
      </c>
      <c r="L128" s="56">
        <f t="shared" si="40"/>
        <v>0</v>
      </c>
      <c r="M128" s="80"/>
      <c r="N128" s="56">
        <f t="shared" si="49"/>
        <v>1900.5</v>
      </c>
      <c r="O128" s="57">
        <v>11.394</v>
      </c>
      <c r="P128" s="56">
        <f t="shared" si="44"/>
        <v>2516.4</v>
      </c>
      <c r="Q128" s="56">
        <f t="shared" si="44"/>
        <v>2975.6</v>
      </c>
      <c r="R128" s="56">
        <f t="shared" si="44"/>
        <v>2700.1</v>
      </c>
      <c r="S128" s="56">
        <f t="shared" si="44"/>
        <v>3985.9</v>
      </c>
      <c r="T128" s="56">
        <f t="shared" si="44"/>
        <v>5510.4</v>
      </c>
      <c r="U128" s="56">
        <f t="shared" si="43"/>
        <v>3065.4</v>
      </c>
      <c r="V128" s="56">
        <f t="shared" si="43"/>
        <v>3901.4</v>
      </c>
    </row>
    <row r="129" spans="1:22" s="81" customFormat="1" x14ac:dyDescent="0.2">
      <c r="A129" s="67">
        <v>1836</v>
      </c>
      <c r="B129" s="63" t="s">
        <v>149</v>
      </c>
      <c r="C129" s="79">
        <v>77</v>
      </c>
      <c r="D129" s="56">
        <f t="shared" si="45"/>
        <v>2918.5</v>
      </c>
      <c r="E129" s="55">
        <v>37.902999999999999</v>
      </c>
      <c r="F129" s="56">
        <f t="shared" si="46"/>
        <v>847.9</v>
      </c>
      <c r="G129" s="57">
        <v>11.012</v>
      </c>
      <c r="H129" s="56">
        <f t="shared" si="47"/>
        <v>857.7</v>
      </c>
      <c r="I129" s="57">
        <v>11.139315186389613</v>
      </c>
      <c r="J129" s="56">
        <f t="shared" si="48"/>
        <v>850.9</v>
      </c>
      <c r="K129" s="57">
        <v>11.05</v>
      </c>
      <c r="L129" s="56">
        <f t="shared" si="40"/>
        <v>0</v>
      </c>
      <c r="M129" s="80"/>
      <c r="N129" s="56">
        <f t="shared" si="49"/>
        <v>877.3</v>
      </c>
      <c r="O129" s="57">
        <v>11.394</v>
      </c>
      <c r="P129" s="56">
        <f t="shared" si="44"/>
        <v>1161.7</v>
      </c>
      <c r="Q129" s="56">
        <f t="shared" si="44"/>
        <v>1373.6</v>
      </c>
      <c r="R129" s="56">
        <f t="shared" si="44"/>
        <v>1246.4000000000001</v>
      </c>
      <c r="S129" s="56">
        <f t="shared" si="44"/>
        <v>1840</v>
      </c>
      <c r="T129" s="56">
        <f t="shared" si="44"/>
        <v>2543.8000000000002</v>
      </c>
      <c r="U129" s="56">
        <f t="shared" si="43"/>
        <v>1415.2</v>
      </c>
      <c r="V129" s="56">
        <f t="shared" si="43"/>
        <v>1801.2</v>
      </c>
    </row>
    <row r="130" spans="1:22" s="81" customFormat="1" x14ac:dyDescent="0.2">
      <c r="A130" s="67">
        <v>1895</v>
      </c>
      <c r="B130" s="63" t="s">
        <v>150</v>
      </c>
      <c r="C130" s="64">
        <v>420</v>
      </c>
      <c r="D130" s="56">
        <f t="shared" si="45"/>
        <v>15919.3</v>
      </c>
      <c r="E130" s="55">
        <v>37.902999999999999</v>
      </c>
      <c r="F130" s="56">
        <f t="shared" si="46"/>
        <v>4625</v>
      </c>
      <c r="G130" s="57">
        <v>11.012</v>
      </c>
      <c r="H130" s="56">
        <f t="shared" si="47"/>
        <v>3742.5</v>
      </c>
      <c r="I130" s="57">
        <v>8.9106816888000004</v>
      </c>
      <c r="J130" s="56">
        <f t="shared" si="48"/>
        <v>4641</v>
      </c>
      <c r="K130" s="57">
        <v>11.05</v>
      </c>
      <c r="L130" s="56">
        <f t="shared" si="40"/>
        <v>0</v>
      </c>
      <c r="M130" s="80"/>
      <c r="N130" s="56">
        <f t="shared" si="49"/>
        <v>4785.5</v>
      </c>
      <c r="O130" s="57">
        <v>11.394</v>
      </c>
      <c r="P130" s="56">
        <f t="shared" ref="P130:T139" si="50">ROUND($C130*$G130*P$6,1)</f>
        <v>6336.3</v>
      </c>
      <c r="Q130" s="56">
        <f t="shared" si="50"/>
        <v>7492.6</v>
      </c>
      <c r="R130" s="56">
        <f t="shared" si="50"/>
        <v>6798.8</v>
      </c>
      <c r="S130" s="56">
        <f t="shared" si="50"/>
        <v>10036.299999999999</v>
      </c>
      <c r="T130" s="56">
        <f t="shared" si="50"/>
        <v>13875.1</v>
      </c>
      <c r="U130" s="56">
        <f t="shared" ref="U130:V149" si="51">ROUND($H130*U$6,1)</f>
        <v>6175.1</v>
      </c>
      <c r="V130" s="56">
        <f t="shared" si="51"/>
        <v>7859.3</v>
      </c>
    </row>
    <row r="131" spans="1:22" s="81" customFormat="1" x14ac:dyDescent="0.2">
      <c r="A131" s="67">
        <v>2137</v>
      </c>
      <c r="B131" s="63" t="s">
        <v>151</v>
      </c>
      <c r="C131" s="64">
        <v>60</v>
      </c>
      <c r="D131" s="56">
        <f t="shared" si="45"/>
        <v>2274.1999999999998</v>
      </c>
      <c r="E131" s="55">
        <v>37.902999999999999</v>
      </c>
      <c r="F131" s="56">
        <f t="shared" si="46"/>
        <v>660.7</v>
      </c>
      <c r="G131" s="57">
        <v>11.012</v>
      </c>
      <c r="H131" s="56">
        <f t="shared" si="47"/>
        <v>668.4</v>
      </c>
      <c r="I131" s="57">
        <v>11.1393408684</v>
      </c>
      <c r="J131" s="56">
        <f t="shared" si="48"/>
        <v>663</v>
      </c>
      <c r="K131" s="57">
        <v>11.05</v>
      </c>
      <c r="L131" s="56">
        <f t="shared" si="40"/>
        <v>0</v>
      </c>
      <c r="M131" s="80"/>
      <c r="N131" s="56">
        <f t="shared" si="49"/>
        <v>683.6</v>
      </c>
      <c r="O131" s="57">
        <v>11.394</v>
      </c>
      <c r="P131" s="56">
        <f t="shared" si="50"/>
        <v>905.2</v>
      </c>
      <c r="Q131" s="56">
        <f t="shared" si="50"/>
        <v>1070.4000000000001</v>
      </c>
      <c r="R131" s="56">
        <f t="shared" si="50"/>
        <v>971.3</v>
      </c>
      <c r="S131" s="56">
        <f t="shared" si="50"/>
        <v>1433.8</v>
      </c>
      <c r="T131" s="56">
        <f t="shared" si="50"/>
        <v>1982.2</v>
      </c>
      <c r="U131" s="56">
        <f t="shared" si="51"/>
        <v>1102.9000000000001</v>
      </c>
      <c r="V131" s="56">
        <f t="shared" si="51"/>
        <v>1403.6</v>
      </c>
    </row>
    <row r="132" spans="1:22" s="81" customFormat="1" x14ac:dyDescent="0.2">
      <c r="A132" s="67">
        <v>2493</v>
      </c>
      <c r="B132" s="63" t="s">
        <v>152</v>
      </c>
      <c r="C132" s="79">
        <v>94.4</v>
      </c>
      <c r="D132" s="56">
        <f t="shared" si="45"/>
        <v>3578</v>
      </c>
      <c r="E132" s="55">
        <v>37.902999999999999</v>
      </c>
      <c r="F132" s="56">
        <f t="shared" si="46"/>
        <v>1039.5</v>
      </c>
      <c r="G132" s="57">
        <v>11.012</v>
      </c>
      <c r="H132" s="56">
        <f t="shared" si="47"/>
        <v>1051.4000000000001</v>
      </c>
      <c r="I132" s="57">
        <v>11.137346594999999</v>
      </c>
      <c r="J132" s="56">
        <f t="shared" si="48"/>
        <v>1043.0999999999999</v>
      </c>
      <c r="K132" s="57">
        <v>11.05</v>
      </c>
      <c r="L132" s="56">
        <f t="shared" si="40"/>
        <v>0</v>
      </c>
      <c r="M132" s="80"/>
      <c r="N132" s="56">
        <f t="shared" si="49"/>
        <v>1075.5999999999999</v>
      </c>
      <c r="O132" s="57">
        <v>11.394</v>
      </c>
      <c r="P132" s="56">
        <f t="shared" si="50"/>
        <v>1424.2</v>
      </c>
      <c r="Q132" s="56">
        <f t="shared" si="50"/>
        <v>1684</v>
      </c>
      <c r="R132" s="56">
        <f t="shared" si="50"/>
        <v>1528.1</v>
      </c>
      <c r="S132" s="56">
        <f t="shared" si="50"/>
        <v>2255.8000000000002</v>
      </c>
      <c r="T132" s="56">
        <f t="shared" si="50"/>
        <v>3118.6</v>
      </c>
      <c r="U132" s="56">
        <f t="shared" si="51"/>
        <v>1734.8</v>
      </c>
      <c r="V132" s="56">
        <f t="shared" si="51"/>
        <v>2207.9</v>
      </c>
    </row>
    <row r="133" spans="1:22" s="81" customFormat="1" x14ac:dyDescent="0.2">
      <c r="A133" s="67">
        <v>2527</v>
      </c>
      <c r="B133" s="63" t="s">
        <v>153</v>
      </c>
      <c r="C133" s="64">
        <v>187</v>
      </c>
      <c r="D133" s="56">
        <f t="shared" si="45"/>
        <v>7087.9</v>
      </c>
      <c r="E133" s="55">
        <v>37.902999999999999</v>
      </c>
      <c r="F133" s="56">
        <f t="shared" si="46"/>
        <v>2059.1999999999998</v>
      </c>
      <c r="G133" s="57">
        <v>11.012</v>
      </c>
      <c r="H133" s="56">
        <f t="shared" si="47"/>
        <v>2082.9</v>
      </c>
      <c r="I133" s="57">
        <v>11.13859004727273</v>
      </c>
      <c r="J133" s="56">
        <f t="shared" si="48"/>
        <v>2066.4</v>
      </c>
      <c r="K133" s="57">
        <v>11.05</v>
      </c>
      <c r="L133" s="56">
        <f t="shared" si="40"/>
        <v>0</v>
      </c>
      <c r="M133" s="80"/>
      <c r="N133" s="56">
        <f t="shared" si="49"/>
        <v>2130.6999999999998</v>
      </c>
      <c r="O133" s="57">
        <v>11.394</v>
      </c>
      <c r="P133" s="56">
        <f t="shared" si="50"/>
        <v>2821.2</v>
      </c>
      <c r="Q133" s="56">
        <f t="shared" si="50"/>
        <v>3336</v>
      </c>
      <c r="R133" s="56">
        <f t="shared" si="50"/>
        <v>3027.1</v>
      </c>
      <c r="S133" s="56">
        <f t="shared" si="50"/>
        <v>4468.6000000000004</v>
      </c>
      <c r="T133" s="56">
        <f t="shared" si="50"/>
        <v>6177.7</v>
      </c>
      <c r="U133" s="56">
        <f t="shared" si="51"/>
        <v>3436.8</v>
      </c>
      <c r="V133" s="56">
        <f t="shared" si="51"/>
        <v>4374.1000000000004</v>
      </c>
    </row>
    <row r="134" spans="1:22" s="81" customFormat="1" x14ac:dyDescent="0.2">
      <c r="A134" s="67">
        <v>2848</v>
      </c>
      <c r="B134" s="63" t="s">
        <v>154</v>
      </c>
      <c r="C134" s="79">
        <v>268</v>
      </c>
      <c r="D134" s="56">
        <f t="shared" si="45"/>
        <v>10158</v>
      </c>
      <c r="E134" s="55">
        <v>37.902999999999999</v>
      </c>
      <c r="F134" s="56">
        <f t="shared" si="46"/>
        <v>2951.2</v>
      </c>
      <c r="G134" s="57">
        <v>11.012</v>
      </c>
      <c r="H134" s="56">
        <f t="shared" si="47"/>
        <v>2985.1</v>
      </c>
      <c r="I134" s="57">
        <v>11.138573474597015</v>
      </c>
      <c r="J134" s="56">
        <f t="shared" si="48"/>
        <v>2961.4</v>
      </c>
      <c r="K134" s="57">
        <v>11.05</v>
      </c>
      <c r="L134" s="56">
        <f t="shared" si="40"/>
        <v>0</v>
      </c>
      <c r="M134" s="80"/>
      <c r="N134" s="56">
        <f t="shared" si="49"/>
        <v>3053.6</v>
      </c>
      <c r="O134" s="57">
        <v>11.394</v>
      </c>
      <c r="P134" s="56">
        <f t="shared" si="50"/>
        <v>4043.2</v>
      </c>
      <c r="Q134" s="56">
        <f t="shared" si="50"/>
        <v>4781</v>
      </c>
      <c r="R134" s="56">
        <f t="shared" si="50"/>
        <v>4338.3</v>
      </c>
      <c r="S134" s="56">
        <f t="shared" si="50"/>
        <v>6404.1</v>
      </c>
      <c r="T134" s="56">
        <f t="shared" si="50"/>
        <v>8853.6</v>
      </c>
      <c r="U134" s="56">
        <f t="shared" si="51"/>
        <v>4925.3999999999996</v>
      </c>
      <c r="V134" s="56">
        <f t="shared" si="51"/>
        <v>6268.7</v>
      </c>
    </row>
    <row r="135" spans="1:22" s="81" customFormat="1" x14ac:dyDescent="0.2">
      <c r="A135" s="67">
        <v>2985</v>
      </c>
      <c r="B135" s="63" t="s">
        <v>155</v>
      </c>
      <c r="C135" s="79">
        <v>200</v>
      </c>
      <c r="D135" s="56">
        <f t="shared" si="45"/>
        <v>7580.6</v>
      </c>
      <c r="E135" s="55">
        <v>37.902999999999999</v>
      </c>
      <c r="F135" s="56">
        <f t="shared" si="46"/>
        <v>2202.4</v>
      </c>
      <c r="G135" s="57">
        <v>11.012</v>
      </c>
      <c r="H135" s="56">
        <f t="shared" si="47"/>
        <v>2227.6999999999998</v>
      </c>
      <c r="I135" s="57">
        <v>11.138352111000001</v>
      </c>
      <c r="J135" s="56">
        <f t="shared" si="48"/>
        <v>2210</v>
      </c>
      <c r="K135" s="57">
        <v>11.05</v>
      </c>
      <c r="L135" s="56">
        <f t="shared" si="40"/>
        <v>0</v>
      </c>
      <c r="M135" s="80"/>
      <c r="N135" s="56">
        <f t="shared" si="49"/>
        <v>2278.8000000000002</v>
      </c>
      <c r="O135" s="57">
        <v>11.394</v>
      </c>
      <c r="P135" s="56">
        <f t="shared" si="50"/>
        <v>3017.3</v>
      </c>
      <c r="Q135" s="56">
        <f t="shared" si="50"/>
        <v>3567.9</v>
      </c>
      <c r="R135" s="56">
        <f t="shared" si="50"/>
        <v>3237.5</v>
      </c>
      <c r="S135" s="56">
        <f t="shared" si="50"/>
        <v>4779.2</v>
      </c>
      <c r="T135" s="56">
        <f t="shared" si="50"/>
        <v>6607.2</v>
      </c>
      <c r="U135" s="56">
        <f t="shared" si="51"/>
        <v>3675.7</v>
      </c>
      <c r="V135" s="56">
        <f t="shared" si="51"/>
        <v>4678.2</v>
      </c>
    </row>
    <row r="136" spans="1:22" s="81" customFormat="1" x14ac:dyDescent="0.2">
      <c r="A136" s="67">
        <v>2987</v>
      </c>
      <c r="B136" s="63" t="s">
        <v>156</v>
      </c>
      <c r="C136" s="64">
        <v>266</v>
      </c>
      <c r="D136" s="56">
        <f t="shared" si="45"/>
        <v>10082.200000000001</v>
      </c>
      <c r="E136" s="55">
        <v>37.902999999999999</v>
      </c>
      <c r="F136" s="56">
        <f t="shared" si="46"/>
        <v>2929.2</v>
      </c>
      <c r="G136" s="57">
        <v>11.012</v>
      </c>
      <c r="H136" s="56">
        <f t="shared" si="47"/>
        <v>2962.9</v>
      </c>
      <c r="I136" s="57">
        <v>11.138909680962408</v>
      </c>
      <c r="J136" s="56">
        <f t="shared" si="48"/>
        <v>2939.3</v>
      </c>
      <c r="K136" s="57">
        <v>11.05</v>
      </c>
      <c r="L136" s="56">
        <f t="shared" si="40"/>
        <v>0</v>
      </c>
      <c r="M136" s="80"/>
      <c r="N136" s="56">
        <f t="shared" si="49"/>
        <v>3030.8</v>
      </c>
      <c r="O136" s="57">
        <v>11.394</v>
      </c>
      <c r="P136" s="56">
        <f t="shared" si="50"/>
        <v>4013</v>
      </c>
      <c r="Q136" s="56">
        <f t="shared" si="50"/>
        <v>4745.3</v>
      </c>
      <c r="R136" s="56">
        <f t="shared" si="50"/>
        <v>4305.8999999999996</v>
      </c>
      <c r="S136" s="56">
        <f t="shared" si="50"/>
        <v>6356.3</v>
      </c>
      <c r="T136" s="56">
        <f t="shared" si="50"/>
        <v>8787.6</v>
      </c>
      <c r="U136" s="56">
        <f t="shared" si="51"/>
        <v>4888.8</v>
      </c>
      <c r="V136" s="56">
        <f t="shared" si="51"/>
        <v>6222.1</v>
      </c>
    </row>
    <row r="137" spans="1:22" s="81" customFormat="1" x14ac:dyDescent="0.2">
      <c r="A137" s="67">
        <v>2989</v>
      </c>
      <c r="B137" s="63" t="s">
        <v>157</v>
      </c>
      <c r="C137" s="64">
        <v>279</v>
      </c>
      <c r="D137" s="56">
        <f t="shared" si="45"/>
        <v>10574.9</v>
      </c>
      <c r="E137" s="55">
        <v>37.902999999999999</v>
      </c>
      <c r="F137" s="56">
        <f t="shared" si="46"/>
        <v>3072.3</v>
      </c>
      <c r="G137" s="57">
        <v>11.012</v>
      </c>
      <c r="H137" s="56">
        <f t="shared" si="47"/>
        <v>3294</v>
      </c>
      <c r="I137" s="57">
        <v>11.806596889120003</v>
      </c>
      <c r="J137" s="56">
        <f t="shared" si="48"/>
        <v>3083</v>
      </c>
      <c r="K137" s="57">
        <v>11.05</v>
      </c>
      <c r="L137" s="56">
        <f t="shared" si="40"/>
        <v>0</v>
      </c>
      <c r="M137" s="80"/>
      <c r="N137" s="56">
        <f t="shared" si="49"/>
        <v>3178.9</v>
      </c>
      <c r="O137" s="57">
        <v>11.394</v>
      </c>
      <c r="P137" s="56">
        <f t="shared" si="50"/>
        <v>4209.1000000000004</v>
      </c>
      <c r="Q137" s="56">
        <f t="shared" si="50"/>
        <v>4977.2</v>
      </c>
      <c r="R137" s="56">
        <f t="shared" si="50"/>
        <v>4516.3999999999996</v>
      </c>
      <c r="S137" s="56">
        <f t="shared" si="50"/>
        <v>6667</v>
      </c>
      <c r="T137" s="56">
        <f t="shared" si="50"/>
        <v>9217</v>
      </c>
      <c r="U137" s="56">
        <f t="shared" si="51"/>
        <v>5435.1</v>
      </c>
      <c r="V137" s="56">
        <f t="shared" si="51"/>
        <v>6917.4</v>
      </c>
    </row>
    <row r="138" spans="1:22" s="81" customFormat="1" x14ac:dyDescent="0.2">
      <c r="A138" s="67">
        <v>2993</v>
      </c>
      <c r="B138" s="63" t="s">
        <v>158</v>
      </c>
      <c r="C138" s="64">
        <v>275</v>
      </c>
      <c r="D138" s="56">
        <f t="shared" si="45"/>
        <v>10423.299999999999</v>
      </c>
      <c r="E138" s="55">
        <v>37.902999999999999</v>
      </c>
      <c r="F138" s="56">
        <f t="shared" si="46"/>
        <v>3028.3</v>
      </c>
      <c r="G138" s="57">
        <v>11.012</v>
      </c>
      <c r="H138" s="56">
        <f t="shared" si="47"/>
        <v>3063.1</v>
      </c>
      <c r="I138" s="57">
        <v>11.138513907665457</v>
      </c>
      <c r="J138" s="56">
        <f t="shared" si="48"/>
        <v>3038.8</v>
      </c>
      <c r="K138" s="57">
        <v>11.05</v>
      </c>
      <c r="L138" s="56">
        <f t="shared" si="40"/>
        <v>0</v>
      </c>
      <c r="M138" s="80"/>
      <c r="N138" s="56">
        <f t="shared" si="49"/>
        <v>3133.4</v>
      </c>
      <c r="O138" s="57">
        <v>11.394</v>
      </c>
      <c r="P138" s="56">
        <f t="shared" si="50"/>
        <v>4148.8</v>
      </c>
      <c r="Q138" s="56">
        <f t="shared" si="50"/>
        <v>4905.8</v>
      </c>
      <c r="R138" s="56">
        <f t="shared" si="50"/>
        <v>4451.6000000000004</v>
      </c>
      <c r="S138" s="56">
        <f t="shared" si="50"/>
        <v>6571.4</v>
      </c>
      <c r="T138" s="56">
        <f t="shared" si="50"/>
        <v>9084.9</v>
      </c>
      <c r="U138" s="56">
        <f t="shared" si="51"/>
        <v>5054.1000000000004</v>
      </c>
      <c r="V138" s="56">
        <f t="shared" si="51"/>
        <v>6432.5</v>
      </c>
    </row>
    <row r="139" spans="1:22" s="81" customFormat="1" ht="25.5" x14ac:dyDescent="0.2">
      <c r="A139" s="67">
        <v>3559</v>
      </c>
      <c r="B139" s="63" t="s">
        <v>159</v>
      </c>
      <c r="C139" s="64">
        <v>95</v>
      </c>
      <c r="D139" s="56">
        <f t="shared" si="45"/>
        <v>3600.8</v>
      </c>
      <c r="E139" s="55">
        <v>37.902999999999999</v>
      </c>
      <c r="F139" s="56">
        <f t="shared" si="46"/>
        <v>1480.6</v>
      </c>
      <c r="G139" s="57">
        <v>15.585000000000001</v>
      </c>
      <c r="H139" s="56">
        <f t="shared" si="47"/>
        <v>899.4</v>
      </c>
      <c r="I139" s="57">
        <v>9.467091905684212</v>
      </c>
      <c r="J139" s="56">
        <f t="shared" si="48"/>
        <v>1049.8</v>
      </c>
      <c r="K139" s="57">
        <v>11.05</v>
      </c>
      <c r="L139" s="56">
        <f t="shared" si="40"/>
        <v>0</v>
      </c>
      <c r="M139" s="80"/>
      <c r="N139" s="56">
        <f t="shared" si="49"/>
        <v>1082.4000000000001</v>
      </c>
      <c r="O139" s="57">
        <v>11.394</v>
      </c>
      <c r="P139" s="56">
        <f t="shared" si="50"/>
        <v>2028.4</v>
      </c>
      <c r="Q139" s="56">
        <f t="shared" si="50"/>
        <v>2398.5</v>
      </c>
      <c r="R139" s="56">
        <f t="shared" si="50"/>
        <v>2176.4</v>
      </c>
      <c r="S139" s="56">
        <f t="shared" si="50"/>
        <v>3212.8</v>
      </c>
      <c r="T139" s="56">
        <f t="shared" si="50"/>
        <v>4441.7</v>
      </c>
      <c r="U139" s="56">
        <f t="shared" si="51"/>
        <v>1484</v>
      </c>
      <c r="V139" s="56">
        <f t="shared" si="51"/>
        <v>1888.7</v>
      </c>
    </row>
    <row r="140" spans="1:22" s="81" customFormat="1" ht="25.5" x14ac:dyDescent="0.2">
      <c r="A140" s="67">
        <v>3562</v>
      </c>
      <c r="B140" s="63" t="s">
        <v>160</v>
      </c>
      <c r="C140" s="64">
        <v>122</v>
      </c>
      <c r="D140" s="56">
        <f t="shared" si="45"/>
        <v>4624.2</v>
      </c>
      <c r="E140" s="55">
        <v>37.902999999999999</v>
      </c>
      <c r="F140" s="56">
        <f t="shared" si="46"/>
        <v>1901.4</v>
      </c>
      <c r="G140" s="57">
        <v>15.585000000000001</v>
      </c>
      <c r="H140" s="56">
        <f t="shared" si="47"/>
        <v>1154.8</v>
      </c>
      <c r="I140" s="57">
        <v>9.4658122369180351</v>
      </c>
      <c r="J140" s="56">
        <f t="shared" si="48"/>
        <v>1348.1</v>
      </c>
      <c r="K140" s="57">
        <v>11.05</v>
      </c>
      <c r="L140" s="56">
        <f t="shared" si="40"/>
        <v>0</v>
      </c>
      <c r="M140" s="80"/>
      <c r="N140" s="56">
        <f t="shared" si="49"/>
        <v>1390.1</v>
      </c>
      <c r="O140" s="57">
        <v>11.394</v>
      </c>
      <c r="P140" s="56">
        <f t="shared" ref="P140:T149" si="52">ROUND($C140*$G140*P$6,1)</f>
        <v>2604.9</v>
      </c>
      <c r="Q140" s="56">
        <f t="shared" si="52"/>
        <v>3080.2</v>
      </c>
      <c r="R140" s="56">
        <f t="shared" si="52"/>
        <v>2795</v>
      </c>
      <c r="S140" s="56">
        <f t="shared" si="52"/>
        <v>4126</v>
      </c>
      <c r="T140" s="56">
        <f t="shared" si="52"/>
        <v>5704.1</v>
      </c>
      <c r="U140" s="56">
        <f t="shared" si="51"/>
        <v>1905.4</v>
      </c>
      <c r="V140" s="56">
        <f t="shared" si="51"/>
        <v>2425.1</v>
      </c>
    </row>
    <row r="141" spans="1:22" s="81" customFormat="1" x14ac:dyDescent="0.2">
      <c r="A141" s="82" t="s">
        <v>53</v>
      </c>
      <c r="B141" s="63" t="s">
        <v>174</v>
      </c>
      <c r="C141" s="64">
        <v>60</v>
      </c>
      <c r="D141" s="83">
        <f>ROUND(J141*E141,1)</f>
        <v>7326.2</v>
      </c>
      <c r="E141" s="84">
        <f>K141</f>
        <v>11.05</v>
      </c>
      <c r="F141" s="56">
        <f t="shared" si="46"/>
        <v>629.9</v>
      </c>
      <c r="G141" s="57">
        <v>10.497999999999999</v>
      </c>
      <c r="H141" s="56">
        <f t="shared" si="47"/>
        <v>637.20000000000005</v>
      </c>
      <c r="I141" s="57">
        <v>10.619254476000002</v>
      </c>
      <c r="J141" s="56">
        <f t="shared" si="48"/>
        <v>663</v>
      </c>
      <c r="K141" s="57">
        <v>11.05</v>
      </c>
      <c r="L141" s="56">
        <f t="shared" si="40"/>
        <v>0</v>
      </c>
      <c r="M141" s="80"/>
      <c r="N141" s="56">
        <f t="shared" si="49"/>
        <v>683.6</v>
      </c>
      <c r="O141" s="57">
        <v>11.394</v>
      </c>
      <c r="P141" s="56">
        <f t="shared" si="52"/>
        <v>862.9</v>
      </c>
      <c r="Q141" s="56">
        <f t="shared" si="52"/>
        <v>1020.4</v>
      </c>
      <c r="R141" s="56">
        <f t="shared" si="52"/>
        <v>925.9</v>
      </c>
      <c r="S141" s="56">
        <f t="shared" si="52"/>
        <v>1366.8</v>
      </c>
      <c r="T141" s="56">
        <f t="shared" si="52"/>
        <v>1889.6</v>
      </c>
      <c r="U141" s="56">
        <f t="shared" si="51"/>
        <v>1051.4000000000001</v>
      </c>
      <c r="V141" s="56">
        <f t="shared" si="51"/>
        <v>1338.1</v>
      </c>
    </row>
    <row r="142" spans="1:22" s="81" customFormat="1" x14ac:dyDescent="0.2">
      <c r="A142" s="67">
        <v>4821</v>
      </c>
      <c r="B142" s="63" t="s">
        <v>172</v>
      </c>
      <c r="C142" s="64">
        <v>131.26</v>
      </c>
      <c r="D142" s="56">
        <f t="shared" ref="D142:D149" si="53">ROUND(E142*C142,1)</f>
        <v>4975.1000000000004</v>
      </c>
      <c r="E142" s="55">
        <v>37.902999999999999</v>
      </c>
      <c r="F142" s="56">
        <f t="shared" si="46"/>
        <v>1445.4</v>
      </c>
      <c r="G142" s="57">
        <v>11.012</v>
      </c>
      <c r="H142" s="56">
        <f t="shared" si="47"/>
        <v>1462</v>
      </c>
      <c r="I142" s="57">
        <v>11.138322733018441</v>
      </c>
      <c r="J142" s="56">
        <f t="shared" si="48"/>
        <v>1450.4</v>
      </c>
      <c r="K142" s="57">
        <v>11.05</v>
      </c>
      <c r="L142" s="56">
        <f t="shared" si="40"/>
        <v>0</v>
      </c>
      <c r="M142" s="80"/>
      <c r="N142" s="56">
        <f t="shared" si="49"/>
        <v>1495.6</v>
      </c>
      <c r="O142" s="57">
        <v>11.394</v>
      </c>
      <c r="P142" s="56">
        <f t="shared" si="52"/>
        <v>1980.2</v>
      </c>
      <c r="Q142" s="56">
        <f t="shared" si="52"/>
        <v>2341.6</v>
      </c>
      <c r="R142" s="56">
        <f t="shared" si="52"/>
        <v>2124.8000000000002</v>
      </c>
      <c r="S142" s="56">
        <f t="shared" si="52"/>
        <v>3136.6</v>
      </c>
      <c r="T142" s="56">
        <f t="shared" si="52"/>
        <v>4336.3</v>
      </c>
      <c r="U142" s="56">
        <f t="shared" si="51"/>
        <v>2412.3000000000002</v>
      </c>
      <c r="V142" s="56">
        <f t="shared" si="51"/>
        <v>3070.2</v>
      </c>
    </row>
    <row r="143" spans="1:22" s="81" customFormat="1" x14ac:dyDescent="0.2">
      <c r="A143" s="67">
        <v>5008</v>
      </c>
      <c r="B143" s="63" t="s">
        <v>161</v>
      </c>
      <c r="C143" s="64">
        <v>232</v>
      </c>
      <c r="D143" s="56">
        <f t="shared" si="53"/>
        <v>8793.5</v>
      </c>
      <c r="E143" s="55">
        <v>37.902999999999999</v>
      </c>
      <c r="F143" s="56">
        <f t="shared" si="46"/>
        <v>3615.7</v>
      </c>
      <c r="G143" s="57">
        <v>15.585000000000001</v>
      </c>
      <c r="H143" s="56">
        <f t="shared" si="47"/>
        <v>2196.3000000000002</v>
      </c>
      <c r="I143" s="57">
        <v>9.4670111541724147</v>
      </c>
      <c r="J143" s="56">
        <f t="shared" si="48"/>
        <v>2563.6</v>
      </c>
      <c r="K143" s="57">
        <v>11.05</v>
      </c>
      <c r="L143" s="56">
        <f t="shared" si="40"/>
        <v>0</v>
      </c>
      <c r="M143" s="80"/>
      <c r="N143" s="56">
        <f t="shared" si="49"/>
        <v>2643.4</v>
      </c>
      <c r="O143" s="57">
        <v>11.394</v>
      </c>
      <c r="P143" s="56">
        <f t="shared" si="52"/>
        <v>4953.5</v>
      </c>
      <c r="Q143" s="56">
        <f t="shared" si="52"/>
        <v>5857.5</v>
      </c>
      <c r="R143" s="56">
        <f t="shared" si="52"/>
        <v>5315.1</v>
      </c>
      <c r="S143" s="56">
        <f t="shared" si="52"/>
        <v>7846.1</v>
      </c>
      <c r="T143" s="56">
        <f t="shared" si="52"/>
        <v>10847.2</v>
      </c>
      <c r="U143" s="56">
        <f t="shared" si="51"/>
        <v>3623.9</v>
      </c>
      <c r="V143" s="56">
        <f t="shared" si="51"/>
        <v>4612.2</v>
      </c>
    </row>
    <row r="144" spans="1:22" s="81" customFormat="1" ht="25.5" x14ac:dyDescent="0.2">
      <c r="A144" s="67">
        <v>5060</v>
      </c>
      <c r="B144" s="63" t="s">
        <v>162</v>
      </c>
      <c r="C144" s="64">
        <v>232</v>
      </c>
      <c r="D144" s="56">
        <f t="shared" si="53"/>
        <v>8793.5</v>
      </c>
      <c r="E144" s="55">
        <v>37.902999999999999</v>
      </c>
      <c r="F144" s="56">
        <f t="shared" si="46"/>
        <v>3615.7</v>
      </c>
      <c r="G144" s="57">
        <v>15.585000000000001</v>
      </c>
      <c r="H144" s="56">
        <f t="shared" si="47"/>
        <v>2196.3000000000002</v>
      </c>
      <c r="I144" s="57">
        <v>9.4670111541724147</v>
      </c>
      <c r="J144" s="56">
        <f t="shared" si="48"/>
        <v>2563.6</v>
      </c>
      <c r="K144" s="57">
        <v>11.05</v>
      </c>
      <c r="L144" s="56">
        <f t="shared" si="40"/>
        <v>0</v>
      </c>
      <c r="M144" s="80"/>
      <c r="N144" s="56">
        <f t="shared" si="49"/>
        <v>2643.4</v>
      </c>
      <c r="O144" s="57">
        <v>11.394</v>
      </c>
      <c r="P144" s="56">
        <f t="shared" si="52"/>
        <v>4953.5</v>
      </c>
      <c r="Q144" s="56">
        <f t="shared" si="52"/>
        <v>5857.5</v>
      </c>
      <c r="R144" s="56">
        <f t="shared" si="52"/>
        <v>5315.1</v>
      </c>
      <c r="S144" s="56">
        <f t="shared" si="52"/>
        <v>7846.1</v>
      </c>
      <c r="T144" s="56">
        <f t="shared" si="52"/>
        <v>10847.2</v>
      </c>
      <c r="U144" s="56">
        <f t="shared" si="51"/>
        <v>3623.9</v>
      </c>
      <c r="V144" s="56">
        <f t="shared" si="51"/>
        <v>4612.2</v>
      </c>
    </row>
    <row r="145" spans="1:22" s="81" customFormat="1" ht="25.5" x14ac:dyDescent="0.2">
      <c r="A145" s="82" t="s">
        <v>54</v>
      </c>
      <c r="B145" s="63" t="s">
        <v>173</v>
      </c>
      <c r="C145" s="64">
        <v>128</v>
      </c>
      <c r="D145" s="83">
        <f t="shared" si="53"/>
        <v>1414.4</v>
      </c>
      <c r="E145" s="84">
        <f>K145</f>
        <v>11.05</v>
      </c>
      <c r="F145" s="56">
        <f t="shared" si="46"/>
        <v>1343.7</v>
      </c>
      <c r="G145" s="57">
        <v>10.497999999999999</v>
      </c>
      <c r="H145" s="56">
        <f t="shared" si="47"/>
        <v>1359</v>
      </c>
      <c r="I145" s="57">
        <v>10.617400555875003</v>
      </c>
      <c r="J145" s="56">
        <f t="shared" si="48"/>
        <v>1414.4</v>
      </c>
      <c r="K145" s="57">
        <v>11.05</v>
      </c>
      <c r="L145" s="56">
        <f t="shared" si="40"/>
        <v>0</v>
      </c>
      <c r="M145" s="80"/>
      <c r="N145" s="56">
        <f t="shared" si="49"/>
        <v>1458.4</v>
      </c>
      <c r="O145" s="57">
        <v>11.394</v>
      </c>
      <c r="P145" s="56">
        <f t="shared" si="52"/>
        <v>1840.9</v>
      </c>
      <c r="Q145" s="56">
        <f t="shared" si="52"/>
        <v>2176.9</v>
      </c>
      <c r="R145" s="56">
        <f t="shared" si="52"/>
        <v>1975.3</v>
      </c>
      <c r="S145" s="56">
        <f t="shared" si="52"/>
        <v>2915.9</v>
      </c>
      <c r="T145" s="56">
        <f t="shared" si="52"/>
        <v>4031.2</v>
      </c>
      <c r="U145" s="56">
        <f t="shared" si="51"/>
        <v>2242.4</v>
      </c>
      <c r="V145" s="56">
        <f t="shared" si="51"/>
        <v>2853.9</v>
      </c>
    </row>
    <row r="146" spans="1:22" s="81" customFormat="1" ht="25.5" x14ac:dyDescent="0.2">
      <c r="A146" s="67">
        <v>5111</v>
      </c>
      <c r="B146" s="63" t="s">
        <v>163</v>
      </c>
      <c r="C146" s="64">
        <v>206</v>
      </c>
      <c r="D146" s="56">
        <f t="shared" si="53"/>
        <v>7808</v>
      </c>
      <c r="E146" s="55">
        <v>37.902999999999999</v>
      </c>
      <c r="F146" s="56">
        <f t="shared" si="46"/>
        <v>2162.6</v>
      </c>
      <c r="G146" s="57">
        <v>10.497999999999999</v>
      </c>
      <c r="H146" s="56">
        <f t="shared" si="47"/>
        <v>2187.1999999999998</v>
      </c>
      <c r="I146" s="57">
        <v>10.617526550446604</v>
      </c>
      <c r="J146" s="56">
        <f t="shared" si="48"/>
        <v>2276.3000000000002</v>
      </c>
      <c r="K146" s="57">
        <v>11.05</v>
      </c>
      <c r="L146" s="56">
        <f t="shared" si="40"/>
        <v>0</v>
      </c>
      <c r="M146" s="80"/>
      <c r="N146" s="56">
        <f t="shared" si="49"/>
        <v>2347.1999999999998</v>
      </c>
      <c r="O146" s="57">
        <v>11.394</v>
      </c>
      <c r="P146" s="56">
        <f t="shared" si="52"/>
        <v>2962.7</v>
      </c>
      <c r="Q146" s="56">
        <f t="shared" si="52"/>
        <v>3503.4</v>
      </c>
      <c r="R146" s="56">
        <f t="shared" si="52"/>
        <v>3179</v>
      </c>
      <c r="S146" s="56">
        <f t="shared" si="52"/>
        <v>4692.8</v>
      </c>
      <c r="T146" s="56">
        <f t="shared" si="52"/>
        <v>6487.8</v>
      </c>
      <c r="U146" s="56">
        <f t="shared" si="51"/>
        <v>3608.9</v>
      </c>
      <c r="V146" s="56">
        <f t="shared" si="51"/>
        <v>4593.1000000000004</v>
      </c>
    </row>
    <row r="147" spans="1:22" s="81" customFormat="1" ht="25.5" x14ac:dyDescent="0.2">
      <c r="A147" s="67">
        <v>5112</v>
      </c>
      <c r="B147" s="63" t="s">
        <v>164</v>
      </c>
      <c r="C147" s="64">
        <v>117</v>
      </c>
      <c r="D147" s="56">
        <f t="shared" si="53"/>
        <v>4434.7</v>
      </c>
      <c r="E147" s="55">
        <v>37.902999999999999</v>
      </c>
      <c r="F147" s="56">
        <f t="shared" si="46"/>
        <v>1228.3</v>
      </c>
      <c r="G147" s="57">
        <v>10.497999999999999</v>
      </c>
      <c r="H147" s="56">
        <f t="shared" si="47"/>
        <v>1242.3</v>
      </c>
      <c r="I147" s="57">
        <v>10.617733310769232</v>
      </c>
      <c r="J147" s="56">
        <f t="shared" si="48"/>
        <v>1292.9000000000001</v>
      </c>
      <c r="K147" s="57">
        <v>11.05</v>
      </c>
      <c r="L147" s="56">
        <f t="shared" si="40"/>
        <v>0</v>
      </c>
      <c r="M147" s="80"/>
      <c r="N147" s="56">
        <f t="shared" si="49"/>
        <v>1333.1</v>
      </c>
      <c r="O147" s="57">
        <v>11.394</v>
      </c>
      <c r="P147" s="56">
        <f t="shared" si="52"/>
        <v>1682.7</v>
      </c>
      <c r="Q147" s="56">
        <f t="shared" si="52"/>
        <v>1989.8</v>
      </c>
      <c r="R147" s="56">
        <f t="shared" si="52"/>
        <v>1805.6</v>
      </c>
      <c r="S147" s="56">
        <f t="shared" si="52"/>
        <v>2665.3</v>
      </c>
      <c r="T147" s="56">
        <f t="shared" si="52"/>
        <v>3684.8</v>
      </c>
      <c r="U147" s="56">
        <f t="shared" si="51"/>
        <v>2049.8000000000002</v>
      </c>
      <c r="V147" s="56">
        <f t="shared" si="51"/>
        <v>2608.8000000000002</v>
      </c>
    </row>
    <row r="148" spans="1:22" s="81" customFormat="1" ht="25.5" x14ac:dyDescent="0.2">
      <c r="A148" s="67">
        <v>5113</v>
      </c>
      <c r="B148" s="63" t="s">
        <v>165</v>
      </c>
      <c r="C148" s="64">
        <v>117</v>
      </c>
      <c r="D148" s="56">
        <f t="shared" si="53"/>
        <v>4434.7</v>
      </c>
      <c r="E148" s="55">
        <v>37.902999999999999</v>
      </c>
      <c r="F148" s="56">
        <f t="shared" si="46"/>
        <v>1228.3</v>
      </c>
      <c r="G148" s="57">
        <v>10.497999999999999</v>
      </c>
      <c r="H148" s="56">
        <f t="shared" si="47"/>
        <v>1242.3</v>
      </c>
      <c r="I148" s="57">
        <v>10.617733310769232</v>
      </c>
      <c r="J148" s="56">
        <f t="shared" si="48"/>
        <v>1292.9000000000001</v>
      </c>
      <c r="K148" s="57">
        <v>11.05</v>
      </c>
      <c r="L148" s="56">
        <f t="shared" si="40"/>
        <v>0</v>
      </c>
      <c r="M148" s="80"/>
      <c r="N148" s="56">
        <f t="shared" si="49"/>
        <v>1333.1</v>
      </c>
      <c r="O148" s="57">
        <v>11.394</v>
      </c>
      <c r="P148" s="56">
        <f t="shared" si="52"/>
        <v>1682.7</v>
      </c>
      <c r="Q148" s="56">
        <f t="shared" si="52"/>
        <v>1989.8</v>
      </c>
      <c r="R148" s="56">
        <f t="shared" si="52"/>
        <v>1805.6</v>
      </c>
      <c r="S148" s="56">
        <f t="shared" si="52"/>
        <v>2665.3</v>
      </c>
      <c r="T148" s="56">
        <f t="shared" si="52"/>
        <v>3684.8</v>
      </c>
      <c r="U148" s="56">
        <f t="shared" si="51"/>
        <v>2049.8000000000002</v>
      </c>
      <c r="V148" s="56">
        <f t="shared" si="51"/>
        <v>2608.8000000000002</v>
      </c>
    </row>
    <row r="149" spans="1:22" s="81" customFormat="1" ht="25.5" x14ac:dyDescent="0.2">
      <c r="A149" s="67">
        <v>5114</v>
      </c>
      <c r="B149" s="63" t="s">
        <v>166</v>
      </c>
      <c r="C149" s="64">
        <v>178</v>
      </c>
      <c r="D149" s="56">
        <f t="shared" si="53"/>
        <v>6746.7</v>
      </c>
      <c r="E149" s="55">
        <v>37.902999999999999</v>
      </c>
      <c r="F149" s="56">
        <f t="shared" si="46"/>
        <v>1868.6</v>
      </c>
      <c r="G149" s="57">
        <v>10.497999999999999</v>
      </c>
      <c r="H149" s="56">
        <f t="shared" si="47"/>
        <v>1889.9</v>
      </c>
      <c r="I149" s="57">
        <v>10.617254741932584</v>
      </c>
      <c r="J149" s="56">
        <f t="shared" si="48"/>
        <v>1966.9</v>
      </c>
      <c r="K149" s="57">
        <v>11.05</v>
      </c>
      <c r="L149" s="56">
        <f t="shared" si="40"/>
        <v>0</v>
      </c>
      <c r="M149" s="80"/>
      <c r="N149" s="56">
        <f t="shared" si="49"/>
        <v>2028.1</v>
      </c>
      <c r="O149" s="57">
        <v>11.394</v>
      </c>
      <c r="P149" s="56">
        <f t="shared" si="52"/>
        <v>2560</v>
      </c>
      <c r="Q149" s="56">
        <f t="shared" si="52"/>
        <v>3027.2</v>
      </c>
      <c r="R149" s="56">
        <f t="shared" si="52"/>
        <v>2746.9</v>
      </c>
      <c r="S149" s="56">
        <f t="shared" si="52"/>
        <v>4055</v>
      </c>
      <c r="T149" s="56">
        <f t="shared" si="52"/>
        <v>5605.9</v>
      </c>
      <c r="U149" s="56">
        <f t="shared" si="51"/>
        <v>3118.3</v>
      </c>
      <c r="V149" s="56">
        <f t="shared" si="51"/>
        <v>3968.8</v>
      </c>
    </row>
    <row r="150" spans="1:22" x14ac:dyDescent="0.2">
      <c r="A150" s="85"/>
      <c r="B150" s="86"/>
      <c r="C150" s="87"/>
      <c r="D150" s="88"/>
      <c r="E150" s="89"/>
      <c r="F150" s="72"/>
      <c r="G150" s="73"/>
      <c r="H150" s="90"/>
      <c r="I150" s="89"/>
      <c r="J150" s="88"/>
      <c r="K150" s="89"/>
      <c r="L150" s="89"/>
      <c r="M150" s="89"/>
      <c r="N150" s="72"/>
      <c r="O150" s="73"/>
      <c r="P150" s="87"/>
      <c r="Q150" s="87"/>
      <c r="R150" s="87"/>
      <c r="S150" s="87"/>
      <c r="T150" s="87"/>
      <c r="U150" s="89"/>
      <c r="V150" s="89"/>
    </row>
    <row r="151" spans="1:22" x14ac:dyDescent="0.2">
      <c r="A151" s="91" t="s">
        <v>185</v>
      </c>
      <c r="B151" s="92"/>
      <c r="C151" s="93"/>
      <c r="D151" s="94"/>
      <c r="E151" s="95"/>
      <c r="F151" s="94"/>
      <c r="G151" s="95"/>
      <c r="H151" s="94"/>
      <c r="I151" s="95"/>
      <c r="J151" s="96"/>
      <c r="K151" s="95"/>
      <c r="L151" s="95"/>
      <c r="M151" s="95"/>
      <c r="N151" s="95"/>
      <c r="O151" s="95"/>
      <c r="P151" s="92"/>
      <c r="Q151" s="92"/>
      <c r="R151" s="92"/>
      <c r="S151" s="92"/>
      <c r="T151" s="92"/>
      <c r="U151" s="95"/>
      <c r="V151" s="97"/>
    </row>
    <row r="152" spans="1:22" x14ac:dyDescent="0.2">
      <c r="A152" s="98"/>
      <c r="C152" s="99"/>
      <c r="D152" s="100"/>
      <c r="E152" s="101"/>
      <c r="F152" s="100"/>
      <c r="G152" s="101"/>
      <c r="H152" s="100"/>
      <c r="I152" s="101"/>
      <c r="J152" s="102"/>
      <c r="K152" s="101"/>
      <c r="L152" s="101"/>
      <c r="M152" s="101"/>
      <c r="N152" s="101"/>
      <c r="O152" s="101"/>
      <c r="P152" s="99"/>
      <c r="Q152" s="99"/>
      <c r="R152" s="99"/>
      <c r="S152" s="99"/>
      <c r="T152" s="99"/>
      <c r="U152" s="101"/>
      <c r="V152" s="103"/>
    </row>
    <row r="153" spans="1:22" ht="12.75" customHeight="1" x14ac:dyDescent="0.2">
      <c r="A153" s="141" t="s">
        <v>202</v>
      </c>
      <c r="B153" s="142"/>
      <c r="C153" s="142"/>
      <c r="D153" s="142"/>
      <c r="E153" s="142"/>
      <c r="F153" s="142"/>
      <c r="G153" s="142"/>
      <c r="H153" s="142"/>
      <c r="I153" s="142"/>
      <c r="J153" s="142"/>
      <c r="K153" s="142"/>
      <c r="L153" s="142"/>
      <c r="M153" s="142"/>
      <c r="N153" s="142"/>
      <c r="O153" s="142"/>
      <c r="P153" s="99"/>
      <c r="Q153" s="99"/>
      <c r="R153" s="99"/>
      <c r="S153" s="99"/>
      <c r="T153" s="99"/>
      <c r="U153" s="101"/>
      <c r="V153" s="103"/>
    </row>
    <row r="154" spans="1:22" s="105" customFormat="1" x14ac:dyDescent="0.2">
      <c r="A154" s="1" t="s">
        <v>203</v>
      </c>
      <c r="B154" s="104"/>
      <c r="C154" s="99"/>
      <c r="D154" s="100"/>
      <c r="E154" s="101"/>
      <c r="F154" s="100"/>
      <c r="G154" s="101"/>
      <c r="H154" s="100"/>
      <c r="I154" s="101"/>
      <c r="J154" s="102"/>
      <c r="K154" s="101"/>
      <c r="L154" s="101"/>
      <c r="M154" s="101"/>
      <c r="N154" s="101"/>
      <c r="O154" s="101"/>
      <c r="P154" s="99"/>
      <c r="Q154" s="99"/>
      <c r="R154" s="99"/>
      <c r="S154" s="99"/>
      <c r="T154" s="99"/>
      <c r="U154" s="101"/>
      <c r="V154" s="103"/>
    </row>
    <row r="155" spans="1:22" x14ac:dyDescent="0.2">
      <c r="A155" s="1" t="s">
        <v>204</v>
      </c>
      <c r="B155" s="104"/>
      <c r="C155" s="99"/>
      <c r="D155" s="100"/>
      <c r="E155" s="101"/>
      <c r="F155" s="100"/>
      <c r="G155" s="101"/>
      <c r="H155" s="100"/>
      <c r="I155" s="101"/>
      <c r="J155" s="102"/>
      <c r="K155" s="101"/>
      <c r="L155" s="101"/>
      <c r="M155" s="101"/>
      <c r="N155" s="101"/>
      <c r="O155" s="101"/>
      <c r="P155" s="99"/>
      <c r="Q155" s="99"/>
      <c r="R155" s="99"/>
      <c r="S155" s="99"/>
      <c r="T155" s="99"/>
      <c r="U155" s="101"/>
      <c r="V155" s="103"/>
    </row>
    <row r="156" spans="1:22" x14ac:dyDescent="0.2">
      <c r="A156" s="1" t="s">
        <v>209</v>
      </c>
      <c r="B156" s="104"/>
      <c r="C156" s="99"/>
      <c r="D156" s="100"/>
      <c r="E156" s="101"/>
      <c r="F156" s="100"/>
      <c r="G156" s="101"/>
      <c r="H156" s="100"/>
      <c r="I156" s="101"/>
      <c r="J156" s="102"/>
      <c r="K156" s="101"/>
      <c r="L156" s="101"/>
      <c r="M156" s="101"/>
      <c r="N156" s="101"/>
      <c r="O156" s="101"/>
      <c r="P156" s="99"/>
      <c r="Q156" s="99"/>
      <c r="R156" s="99"/>
      <c r="S156" s="99"/>
      <c r="T156" s="99"/>
      <c r="U156" s="101"/>
      <c r="V156" s="103"/>
    </row>
    <row r="157" spans="1:22" x14ac:dyDescent="0.2">
      <c r="A157" s="1" t="s">
        <v>219</v>
      </c>
      <c r="B157" s="104"/>
      <c r="C157" s="99"/>
      <c r="D157" s="100"/>
      <c r="E157" s="101"/>
      <c r="F157" s="100"/>
      <c r="G157" s="101"/>
      <c r="H157" s="100"/>
      <c r="I157" s="101"/>
      <c r="J157" s="102"/>
      <c r="K157" s="101"/>
      <c r="L157" s="101"/>
      <c r="M157" s="101"/>
      <c r="N157" s="101"/>
      <c r="O157" s="101"/>
      <c r="P157" s="99"/>
      <c r="Q157" s="99"/>
      <c r="R157" s="99"/>
      <c r="S157" s="99"/>
      <c r="T157" s="99"/>
      <c r="U157" s="101"/>
      <c r="V157" s="103"/>
    </row>
    <row r="158" spans="1:22" x14ac:dyDescent="0.2">
      <c r="A158" s="1" t="s">
        <v>215</v>
      </c>
      <c r="B158" s="104"/>
      <c r="C158" s="99"/>
      <c r="D158" s="100"/>
      <c r="E158" s="101"/>
      <c r="F158" s="100"/>
      <c r="G158" s="101"/>
      <c r="H158" s="100"/>
      <c r="I158" s="101"/>
      <c r="J158" s="102"/>
      <c r="K158" s="101"/>
      <c r="L158" s="101"/>
      <c r="M158" s="101"/>
      <c r="N158" s="101"/>
      <c r="O158" s="101"/>
      <c r="P158" s="99"/>
      <c r="Q158" s="99"/>
      <c r="R158" s="99"/>
      <c r="S158" s="99"/>
      <c r="T158" s="99"/>
      <c r="U158" s="101"/>
      <c r="V158" s="103"/>
    </row>
    <row r="159" spans="1:22" x14ac:dyDescent="0.2">
      <c r="A159" s="1" t="s">
        <v>216</v>
      </c>
      <c r="B159" s="104"/>
      <c r="C159" s="99"/>
      <c r="D159" s="100"/>
      <c r="E159" s="101"/>
      <c r="F159" s="100"/>
      <c r="G159" s="101"/>
      <c r="H159" s="100"/>
      <c r="I159" s="101"/>
      <c r="J159" s="102"/>
      <c r="K159" s="101"/>
      <c r="L159" s="101"/>
      <c r="M159" s="101"/>
      <c r="N159" s="101"/>
      <c r="O159" s="101"/>
      <c r="P159" s="99"/>
      <c r="Q159" s="99"/>
      <c r="R159" s="99"/>
      <c r="S159" s="99"/>
      <c r="T159" s="99"/>
      <c r="U159" s="101"/>
      <c r="V159" s="103"/>
    </row>
    <row r="160" spans="1:22" x14ac:dyDescent="0.2">
      <c r="A160" s="1" t="s">
        <v>217</v>
      </c>
      <c r="B160" s="104"/>
      <c r="C160" s="99"/>
      <c r="D160" s="100"/>
      <c r="E160" s="101"/>
      <c r="F160" s="100"/>
      <c r="G160" s="101"/>
      <c r="H160" s="100"/>
      <c r="I160" s="101"/>
      <c r="J160" s="102"/>
      <c r="K160" s="101"/>
      <c r="L160" s="101"/>
      <c r="M160" s="101"/>
      <c r="N160" s="101"/>
      <c r="O160" s="101"/>
      <c r="P160" s="99"/>
      <c r="Q160" s="99"/>
      <c r="R160" s="99"/>
      <c r="S160" s="99"/>
      <c r="T160" s="99"/>
      <c r="U160" s="101"/>
      <c r="V160" s="103"/>
    </row>
    <row r="161" spans="1:22" x14ac:dyDescent="0.2">
      <c r="A161" s="1" t="s">
        <v>218</v>
      </c>
      <c r="B161" s="104"/>
      <c r="C161" s="99"/>
      <c r="D161" s="100"/>
      <c r="E161" s="101"/>
      <c r="F161" s="100"/>
      <c r="G161" s="101"/>
      <c r="H161" s="100"/>
      <c r="I161" s="101"/>
      <c r="J161" s="102"/>
      <c r="K161" s="101"/>
      <c r="L161" s="101"/>
      <c r="M161" s="101"/>
      <c r="N161" s="101"/>
      <c r="O161" s="101"/>
      <c r="P161" s="99"/>
      <c r="Q161" s="99"/>
      <c r="R161" s="99"/>
      <c r="S161" s="99"/>
      <c r="T161" s="99"/>
      <c r="U161" s="101"/>
      <c r="V161" s="103"/>
    </row>
    <row r="162" spans="1:22" x14ac:dyDescent="0.2">
      <c r="A162" s="1" t="s">
        <v>200</v>
      </c>
      <c r="B162" s="104"/>
      <c r="C162" s="99"/>
      <c r="D162" s="100"/>
      <c r="E162" s="101"/>
      <c r="F162" s="100"/>
      <c r="G162" s="101"/>
      <c r="H162" s="100"/>
      <c r="I162" s="101"/>
      <c r="J162" s="102"/>
      <c r="K162" s="101"/>
      <c r="L162" s="101"/>
      <c r="M162" s="101"/>
      <c r="N162" s="101"/>
      <c r="O162" s="101"/>
      <c r="P162" s="99"/>
      <c r="Q162" s="99"/>
      <c r="R162" s="99"/>
      <c r="S162" s="99"/>
      <c r="T162" s="99"/>
      <c r="U162" s="101"/>
      <c r="V162" s="103"/>
    </row>
    <row r="163" spans="1:22" x14ac:dyDescent="0.2">
      <c r="A163" s="106" t="s">
        <v>205</v>
      </c>
      <c r="B163" s="107"/>
      <c r="C163" s="107"/>
      <c r="D163" s="108"/>
      <c r="E163" s="109"/>
      <c r="F163" s="108"/>
      <c r="G163" s="109"/>
      <c r="H163" s="108"/>
      <c r="I163" s="109"/>
      <c r="J163" s="110"/>
      <c r="K163" s="109"/>
      <c r="L163" s="109"/>
      <c r="M163" s="109"/>
      <c r="N163" s="109"/>
      <c r="O163" s="109"/>
      <c r="P163" s="107"/>
      <c r="Q163" s="107"/>
      <c r="R163" s="107"/>
      <c r="S163" s="107"/>
      <c r="T163" s="107"/>
      <c r="U163" s="109"/>
      <c r="V163" s="111"/>
    </row>
    <row r="164" spans="1:22" s="105" customFormat="1" x14ac:dyDescent="0.2">
      <c r="A164" s="112" t="s">
        <v>201</v>
      </c>
      <c r="B164" s="113"/>
      <c r="C164" s="113"/>
      <c r="D164" s="114"/>
      <c r="E164" s="115"/>
      <c r="F164" s="114"/>
      <c r="G164" s="115"/>
      <c r="H164" s="114"/>
      <c r="I164" s="115"/>
      <c r="J164" s="116"/>
      <c r="K164" s="115"/>
      <c r="L164" s="115"/>
      <c r="M164" s="115"/>
      <c r="N164" s="115"/>
      <c r="O164" s="115"/>
      <c r="P164" s="113"/>
      <c r="Q164" s="113"/>
      <c r="R164" s="113"/>
      <c r="S164" s="113"/>
      <c r="T164" s="113"/>
      <c r="U164" s="115"/>
      <c r="V164" s="117"/>
    </row>
    <row r="165" spans="1:22" s="105" customFormat="1" x14ac:dyDescent="0.2">
      <c r="A165" s="118" t="s">
        <v>175</v>
      </c>
      <c r="B165" s="119"/>
      <c r="C165" s="120"/>
      <c r="D165" s="121"/>
      <c r="E165" s="122"/>
      <c r="F165" s="121"/>
      <c r="G165" s="122"/>
      <c r="H165" s="121"/>
      <c r="I165" s="122"/>
      <c r="J165" s="123"/>
      <c r="K165" s="122"/>
      <c r="L165" s="122"/>
      <c r="M165" s="122"/>
      <c r="N165" s="122"/>
      <c r="O165" s="122"/>
      <c r="P165" s="119"/>
      <c r="Q165" s="119"/>
      <c r="R165" s="119"/>
      <c r="S165" s="119"/>
      <c r="T165" s="119"/>
      <c r="U165" s="122"/>
      <c r="V165" s="124"/>
    </row>
    <row r="166" spans="1:22" x14ac:dyDescent="0.2">
      <c r="A166" s="125" t="s">
        <v>187</v>
      </c>
      <c r="B166" s="126"/>
      <c r="C166" s="126"/>
      <c r="D166" s="126"/>
      <c r="E166" s="126"/>
      <c r="F166" s="126"/>
      <c r="G166" s="126"/>
      <c r="H166" s="126"/>
      <c r="I166" s="126"/>
      <c r="J166" s="127"/>
      <c r="K166" s="126"/>
      <c r="L166" s="126"/>
      <c r="M166" s="126"/>
      <c r="N166" s="126"/>
      <c r="O166" s="126"/>
      <c r="P166" s="126"/>
      <c r="Q166" s="126"/>
      <c r="R166" s="126"/>
      <c r="S166" s="126"/>
      <c r="T166" s="126"/>
      <c r="U166" s="126"/>
      <c r="V166" s="128"/>
    </row>
    <row r="167" spans="1:22" x14ac:dyDescent="0.2">
      <c r="A167" s="129"/>
      <c r="B167" s="130"/>
      <c r="C167" s="131"/>
      <c r="D167" s="132"/>
      <c r="E167" s="133"/>
      <c r="F167" s="132"/>
      <c r="G167" s="133"/>
      <c r="H167" s="132"/>
      <c r="I167" s="133"/>
      <c r="J167" s="134"/>
      <c r="K167" s="133"/>
      <c r="L167" s="133"/>
      <c r="M167" s="133"/>
      <c r="N167" s="133"/>
      <c r="O167" s="133"/>
      <c r="P167" s="130"/>
      <c r="Q167" s="130"/>
      <c r="R167" s="130"/>
      <c r="S167" s="130"/>
      <c r="T167" s="130"/>
      <c r="U167" s="133"/>
      <c r="V167" s="135"/>
    </row>
    <row r="168" spans="1:22" x14ac:dyDescent="0.2">
      <c r="A168" s="118" t="s">
        <v>191</v>
      </c>
      <c r="B168" s="119"/>
      <c r="C168" s="120"/>
      <c r="D168" s="121"/>
      <c r="E168" s="122"/>
      <c r="F168" s="121"/>
      <c r="G168" s="122"/>
      <c r="H168" s="121"/>
      <c r="I168" s="122"/>
      <c r="J168" s="123"/>
      <c r="K168" s="122"/>
      <c r="L168" s="122"/>
      <c r="M168" s="122"/>
      <c r="N168" s="122"/>
      <c r="O168" s="122"/>
      <c r="P168" s="119"/>
      <c r="Q168" s="119"/>
      <c r="R168" s="119"/>
      <c r="S168" s="119"/>
      <c r="T168" s="119"/>
      <c r="U168" s="122"/>
      <c r="V168" s="124"/>
    </row>
    <row r="169" spans="1:22" x14ac:dyDescent="0.2">
      <c r="A169" s="125" t="s">
        <v>192</v>
      </c>
      <c r="B169" s="126"/>
      <c r="C169" s="126"/>
      <c r="D169" s="126"/>
      <c r="E169" s="126"/>
      <c r="F169" s="126"/>
      <c r="G169" s="126"/>
      <c r="H169" s="126"/>
      <c r="I169" s="126"/>
      <c r="J169" s="127"/>
      <c r="K169" s="126"/>
      <c r="L169" s="126"/>
      <c r="M169" s="126"/>
      <c r="N169" s="126"/>
      <c r="O169" s="126"/>
      <c r="P169" s="126"/>
      <c r="Q169" s="126"/>
      <c r="R169" s="126"/>
      <c r="S169" s="126"/>
      <c r="T169" s="126"/>
      <c r="U169" s="126"/>
      <c r="V169" s="128"/>
    </row>
    <row r="170" spans="1:22" x14ac:dyDescent="0.2">
      <c r="A170" s="125" t="s">
        <v>193</v>
      </c>
      <c r="B170" s="126"/>
      <c r="C170" s="126"/>
      <c r="D170" s="126"/>
      <c r="E170" s="126"/>
      <c r="F170" s="126"/>
      <c r="G170" s="126"/>
      <c r="H170" s="126"/>
      <c r="I170" s="126"/>
      <c r="J170" s="127"/>
      <c r="K170" s="126"/>
      <c r="L170" s="126"/>
      <c r="M170" s="126"/>
      <c r="N170" s="126"/>
      <c r="O170" s="126"/>
      <c r="P170" s="126"/>
      <c r="Q170" s="126"/>
      <c r="R170" s="126"/>
      <c r="S170" s="126"/>
      <c r="T170" s="126"/>
      <c r="U170" s="126"/>
      <c r="V170" s="128"/>
    </row>
    <row r="171" spans="1:22" x14ac:dyDescent="0.2">
      <c r="A171" s="125" t="s">
        <v>194</v>
      </c>
      <c r="B171" s="126"/>
      <c r="C171" s="126"/>
      <c r="D171" s="126"/>
      <c r="E171" s="126"/>
      <c r="F171" s="126"/>
      <c r="G171" s="126"/>
      <c r="H171" s="126"/>
      <c r="I171" s="126"/>
      <c r="J171" s="127"/>
      <c r="K171" s="126"/>
      <c r="L171" s="126"/>
      <c r="M171" s="126"/>
      <c r="N171" s="126"/>
      <c r="O171" s="126"/>
      <c r="P171" s="126"/>
      <c r="Q171" s="126"/>
      <c r="R171" s="126"/>
      <c r="S171" s="126"/>
      <c r="T171" s="126"/>
      <c r="U171" s="126"/>
      <c r="V171" s="128"/>
    </row>
    <row r="172" spans="1:22" x14ac:dyDescent="0.2">
      <c r="A172" s="125" t="s">
        <v>195</v>
      </c>
      <c r="B172" s="126"/>
      <c r="C172" s="126"/>
      <c r="D172" s="126"/>
      <c r="E172" s="126"/>
      <c r="F172" s="126"/>
      <c r="G172" s="126"/>
      <c r="H172" s="126"/>
      <c r="I172" s="126"/>
      <c r="J172" s="127"/>
      <c r="K172" s="126"/>
      <c r="L172" s="126"/>
      <c r="M172" s="126"/>
      <c r="N172" s="126"/>
      <c r="O172" s="126"/>
      <c r="P172" s="126"/>
      <c r="Q172" s="126"/>
      <c r="R172" s="126"/>
      <c r="S172" s="126"/>
      <c r="T172" s="126"/>
      <c r="U172" s="126"/>
      <c r="V172" s="128"/>
    </row>
    <row r="173" spans="1:22" x14ac:dyDescent="0.2">
      <c r="A173" s="125" t="s">
        <v>196</v>
      </c>
      <c r="B173" s="126"/>
      <c r="C173" s="126"/>
      <c r="D173" s="126"/>
      <c r="E173" s="126"/>
      <c r="F173" s="126"/>
      <c r="G173" s="126"/>
      <c r="H173" s="126"/>
      <c r="I173" s="126"/>
      <c r="J173" s="127"/>
      <c r="K173" s="126"/>
      <c r="L173" s="126"/>
      <c r="M173" s="126"/>
      <c r="N173" s="126"/>
      <c r="O173" s="126"/>
      <c r="P173" s="126"/>
      <c r="Q173" s="126"/>
      <c r="R173" s="126"/>
      <c r="S173" s="126"/>
      <c r="T173" s="126"/>
      <c r="U173" s="126"/>
      <c r="V173" s="128"/>
    </row>
    <row r="174" spans="1:22" x14ac:dyDescent="0.2">
      <c r="A174" s="125" t="s">
        <v>197</v>
      </c>
      <c r="B174" s="126"/>
      <c r="C174" s="126"/>
      <c r="D174" s="126"/>
      <c r="E174" s="126"/>
      <c r="F174" s="126"/>
      <c r="G174" s="126"/>
      <c r="H174" s="126"/>
      <c r="I174" s="126"/>
      <c r="J174" s="127"/>
      <c r="K174" s="126"/>
      <c r="L174" s="126"/>
      <c r="M174" s="126"/>
      <c r="N174" s="126"/>
      <c r="O174" s="126"/>
      <c r="P174" s="126"/>
      <c r="Q174" s="126"/>
      <c r="R174" s="126"/>
      <c r="S174" s="126"/>
      <c r="T174" s="126"/>
      <c r="U174" s="126"/>
      <c r="V174" s="128"/>
    </row>
    <row r="175" spans="1:22" x14ac:dyDescent="0.2">
      <c r="A175" s="129"/>
      <c r="B175" s="130"/>
      <c r="C175" s="131"/>
      <c r="D175" s="132"/>
      <c r="E175" s="133"/>
      <c r="F175" s="132"/>
      <c r="G175" s="133"/>
      <c r="H175" s="132"/>
      <c r="I175" s="133"/>
      <c r="J175" s="134"/>
      <c r="K175" s="133"/>
      <c r="L175" s="133"/>
      <c r="M175" s="133"/>
      <c r="N175" s="133"/>
      <c r="O175" s="133"/>
      <c r="P175" s="130"/>
      <c r="Q175" s="130"/>
      <c r="R175" s="130"/>
      <c r="S175" s="130"/>
      <c r="T175" s="130"/>
      <c r="U175" s="133"/>
      <c r="V175" s="135"/>
    </row>
    <row r="176" spans="1:22" x14ac:dyDescent="0.2">
      <c r="B176" s="137"/>
    </row>
  </sheetData>
  <sheetProtection password="F4BB" sheet="1" objects="1" scenarios="1" formatCells="0" formatColumns="0" formatRows="0"/>
  <mergeCells count="4">
    <mergeCell ref="A3:V3"/>
    <mergeCell ref="D4:O4"/>
    <mergeCell ref="P4:V4"/>
    <mergeCell ref="A153:O153"/>
  </mergeCells>
  <phoneticPr fontId="0" type="noConversion"/>
  <printOptions horizontalCentered="1" gridLines="1"/>
  <pageMargins left="0.25" right="0.25" top="0.21" bottom="0.28000000000000003" header="0.12" footer="0.17"/>
  <pageSetup paperSize="9" scale="75" fitToHeight="7" orientation="landscape" r:id="rId1"/>
  <headerFooter alignWithMargins="0"/>
  <rowBreaks count="4" manualBreakCount="4">
    <brk id="46" max="19" man="1"/>
    <brk id="84" max="19" man="1"/>
    <brk id="119" max="19" man="1"/>
    <brk id="150" max="19" man="1"/>
  </rowBreaks>
  <colBreaks count="1" manualBreakCount="1">
    <brk id="15" max="1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Comparative Tariffs</vt:lpstr>
      <vt:lpstr>'Comparative Tariffs'!Print_Area</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2015-01-01T17:37:01Z</cp:lastPrinted>
  <dcterms:created xsi:type="dcterms:W3CDTF">2007-01-02T12:57:15Z</dcterms:created>
  <dcterms:modified xsi:type="dcterms:W3CDTF">2015-01-15T11:50:07Z</dcterms:modified>
</cp:coreProperties>
</file>