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1090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Tariffs'!$A$1:$V$136</definedName>
    <definedName name="_xlnm.Print_Titles" localSheetId="0">'Comparative Tariffs'!$A:$E,'Comparative Tariffs'!$1:$7</definedName>
    <definedName name="VAT">[1]Parameters!$C$20</definedName>
  </definedNames>
  <calcPr calcId="144525"/>
</workbook>
</file>

<file path=xl/calcChain.xml><?xml version="1.0" encoding="utf-8"?>
<calcChain xmlns="http://schemas.openxmlformats.org/spreadsheetml/2006/main">
  <c r="K12" i="1" l="1"/>
  <c r="K13" i="1"/>
  <c r="K14" i="1"/>
  <c r="K15" i="1"/>
  <c r="K16" i="1"/>
  <c r="K17" i="1"/>
  <c r="K18" i="1"/>
  <c r="K20" i="1"/>
  <c r="K21" i="1"/>
  <c r="K22" i="1"/>
  <c r="K23" i="1"/>
  <c r="K24" i="1"/>
  <c r="K25" i="1"/>
  <c r="K26" i="1"/>
  <c r="K11" i="1"/>
  <c r="O25" i="1" l="1"/>
  <c r="O24" i="1"/>
  <c r="O23" i="1"/>
  <c r="O22" i="1"/>
  <c r="O21" i="1"/>
  <c r="O20" i="1"/>
  <c r="S97" i="1" l="1"/>
  <c r="H31" i="1" l="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30" i="1"/>
  <c r="H12" i="1"/>
  <c r="H13" i="1"/>
  <c r="H14" i="1"/>
  <c r="H15" i="1"/>
  <c r="H16" i="1"/>
  <c r="H17" i="1"/>
  <c r="H18" i="1"/>
  <c r="H19" i="1"/>
  <c r="H20" i="1"/>
  <c r="H21" i="1"/>
  <c r="H22" i="1"/>
  <c r="H23" i="1"/>
  <c r="H24" i="1"/>
  <c r="H25" i="1"/>
  <c r="H26" i="1"/>
  <c r="H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12" i="1"/>
  <c r="N13" i="1"/>
  <c r="N14" i="1"/>
  <c r="N15" i="1"/>
  <c r="N16" i="1"/>
  <c r="N17" i="1"/>
  <c r="N18" i="1"/>
  <c r="N19" i="1"/>
  <c r="N20" i="1"/>
  <c r="N21" i="1"/>
  <c r="N22" i="1"/>
  <c r="N23" i="1"/>
  <c r="N24" i="1"/>
  <c r="N25" i="1"/>
  <c r="N26" i="1"/>
  <c r="N11" i="1"/>
  <c r="U18" i="1" l="1"/>
  <c r="V18" i="1"/>
  <c r="V25" i="1"/>
  <c r="U25" i="1"/>
  <c r="U17" i="1"/>
  <c r="V17" i="1"/>
  <c r="U24" i="1"/>
  <c r="V24" i="1"/>
  <c r="U16" i="1"/>
  <c r="V16" i="1"/>
  <c r="V26" i="1"/>
  <c r="U26" i="1"/>
  <c r="V21" i="1"/>
  <c r="U21" i="1"/>
  <c r="U22" i="1"/>
  <c r="V22" i="1"/>
  <c r="U20" i="1"/>
  <c r="V20" i="1"/>
  <c r="U23" i="1"/>
  <c r="V23" i="1"/>
  <c r="U19" i="1"/>
  <c r="V19" i="1"/>
  <c r="U31" i="1"/>
  <c r="V31" i="1"/>
  <c r="U32" i="1"/>
  <c r="V32" i="1"/>
  <c r="U33" i="1"/>
  <c r="V33" i="1"/>
  <c r="U34" i="1"/>
  <c r="V34" i="1"/>
  <c r="U35" i="1"/>
  <c r="V35" i="1"/>
  <c r="U36" i="1"/>
  <c r="V36" i="1"/>
  <c r="U37" i="1"/>
  <c r="V37" i="1"/>
  <c r="U38" i="1"/>
  <c r="V38" i="1"/>
  <c r="U39" i="1"/>
  <c r="V39" i="1"/>
  <c r="U40" i="1"/>
  <c r="V40" i="1"/>
  <c r="U41" i="1"/>
  <c r="V41" i="1"/>
  <c r="U42" i="1"/>
  <c r="V42" i="1"/>
  <c r="U43" i="1"/>
  <c r="V43" i="1"/>
  <c r="U44" i="1"/>
  <c r="V44" i="1"/>
  <c r="U45" i="1"/>
  <c r="V45" i="1"/>
  <c r="U46" i="1"/>
  <c r="V46" i="1"/>
  <c r="U47" i="1"/>
  <c r="V47" i="1"/>
  <c r="U48" i="1"/>
  <c r="V48" i="1"/>
  <c r="U49" i="1"/>
  <c r="V49" i="1"/>
  <c r="U50" i="1"/>
  <c r="V50" i="1"/>
  <c r="U51" i="1"/>
  <c r="V51" i="1"/>
  <c r="U52" i="1"/>
  <c r="V52" i="1"/>
  <c r="U53" i="1"/>
  <c r="V53" i="1"/>
  <c r="U54" i="1"/>
  <c r="V54" i="1"/>
  <c r="U55" i="1"/>
  <c r="V55" i="1"/>
  <c r="U56" i="1"/>
  <c r="V56" i="1"/>
  <c r="U57" i="1"/>
  <c r="V57" i="1"/>
  <c r="U58" i="1"/>
  <c r="V58" i="1"/>
  <c r="U59" i="1"/>
  <c r="V59" i="1"/>
  <c r="U60" i="1"/>
  <c r="V60" i="1"/>
  <c r="U61" i="1"/>
  <c r="V61" i="1"/>
  <c r="U62" i="1"/>
  <c r="V62" i="1"/>
  <c r="U63" i="1"/>
  <c r="V63" i="1"/>
  <c r="U64" i="1"/>
  <c r="V64" i="1"/>
  <c r="U65" i="1"/>
  <c r="V65" i="1"/>
  <c r="U66" i="1"/>
  <c r="V66" i="1"/>
  <c r="U67" i="1"/>
  <c r="V67" i="1"/>
  <c r="U68" i="1"/>
  <c r="V68" i="1"/>
  <c r="U69" i="1"/>
  <c r="V69" i="1"/>
  <c r="U70" i="1"/>
  <c r="V70" i="1"/>
  <c r="U71" i="1"/>
  <c r="V71" i="1"/>
  <c r="U72" i="1"/>
  <c r="V72" i="1"/>
  <c r="U73" i="1"/>
  <c r="V73" i="1"/>
  <c r="U74" i="1"/>
  <c r="V74" i="1"/>
  <c r="U75" i="1"/>
  <c r="V75" i="1"/>
  <c r="U76" i="1"/>
  <c r="V76" i="1"/>
  <c r="U77" i="1"/>
  <c r="V77" i="1"/>
  <c r="U78" i="1"/>
  <c r="V78" i="1"/>
  <c r="U79" i="1"/>
  <c r="V79" i="1"/>
  <c r="U80" i="1"/>
  <c r="V80" i="1"/>
  <c r="U81" i="1"/>
  <c r="V81" i="1"/>
  <c r="U82" i="1"/>
  <c r="V82" i="1"/>
  <c r="U83" i="1"/>
  <c r="V83" i="1"/>
  <c r="U84" i="1"/>
  <c r="V84" i="1"/>
  <c r="U85" i="1"/>
  <c r="V85" i="1"/>
  <c r="U86" i="1"/>
  <c r="V86" i="1"/>
  <c r="U87" i="1"/>
  <c r="V87" i="1"/>
  <c r="U88" i="1"/>
  <c r="V88" i="1"/>
  <c r="U89" i="1"/>
  <c r="V89" i="1"/>
  <c r="U90" i="1"/>
  <c r="V90" i="1"/>
  <c r="U91" i="1"/>
  <c r="V91" i="1"/>
  <c r="U92" i="1"/>
  <c r="V92" i="1"/>
  <c r="U93" i="1"/>
  <c r="V93" i="1"/>
  <c r="U94" i="1"/>
  <c r="V94" i="1"/>
  <c r="U95" i="1"/>
  <c r="V95" i="1"/>
  <c r="U96" i="1"/>
  <c r="V96" i="1"/>
  <c r="U97" i="1"/>
  <c r="V97" i="1"/>
  <c r="U98" i="1"/>
  <c r="V98" i="1"/>
  <c r="U99" i="1"/>
  <c r="V99" i="1"/>
  <c r="U100" i="1"/>
  <c r="V100" i="1"/>
  <c r="U101" i="1"/>
  <c r="V101" i="1"/>
  <c r="U102" i="1"/>
  <c r="V102" i="1"/>
  <c r="U103" i="1"/>
  <c r="V103" i="1"/>
  <c r="U104" i="1"/>
  <c r="V104" i="1"/>
  <c r="U105" i="1"/>
  <c r="V105" i="1"/>
  <c r="U106" i="1"/>
  <c r="V106" i="1"/>
  <c r="U107" i="1"/>
  <c r="V107" i="1"/>
  <c r="U108" i="1"/>
  <c r="V108" i="1"/>
  <c r="U109" i="1"/>
  <c r="V109" i="1"/>
  <c r="U110" i="1"/>
  <c r="V110" i="1"/>
  <c r="V30" i="1"/>
  <c r="U30" i="1"/>
  <c r="U12" i="1"/>
  <c r="V12" i="1"/>
  <c r="U13" i="1"/>
  <c r="V13" i="1"/>
  <c r="U14" i="1"/>
  <c r="V14" i="1"/>
  <c r="U15" i="1"/>
  <c r="V15" i="1"/>
  <c r="V11" i="1"/>
  <c r="U11" i="1"/>
  <c r="J38" i="1"/>
  <c r="F105" i="1"/>
  <c r="P38" i="1"/>
  <c r="E105" i="1"/>
  <c r="D105" i="1" s="1"/>
  <c r="D108" i="1"/>
  <c r="D99" i="1"/>
  <c r="D91" i="1"/>
  <c r="D83" i="1"/>
  <c r="D75" i="1"/>
  <c r="D67" i="1"/>
  <c r="D59" i="1"/>
  <c r="D51" i="1"/>
  <c r="D43" i="1"/>
  <c r="D35" i="1"/>
  <c r="D25" i="1"/>
  <c r="D24" i="1"/>
  <c r="D20" i="1"/>
  <c r="D16" i="1"/>
  <c r="D15" i="1"/>
  <c r="D11" i="1"/>
  <c r="D12"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6" i="1"/>
  <c r="F107" i="1"/>
  <c r="F108" i="1"/>
  <c r="F109" i="1"/>
  <c r="F110" i="1"/>
  <c r="F30" i="1"/>
  <c r="P30" i="1"/>
  <c r="Q30" i="1"/>
  <c r="R30" i="1"/>
  <c r="S30" i="1"/>
  <c r="T30" i="1"/>
  <c r="P31" i="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R38" i="1"/>
  <c r="S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P72" i="1"/>
  <c r="Q72" i="1"/>
  <c r="R72" i="1"/>
  <c r="S72" i="1"/>
  <c r="T72" i="1"/>
  <c r="P73" i="1"/>
  <c r="Q73" i="1"/>
  <c r="R73" i="1"/>
  <c r="S73" i="1"/>
  <c r="T73" i="1"/>
  <c r="P74" i="1"/>
  <c r="Q74" i="1"/>
  <c r="R74" i="1"/>
  <c r="S74" i="1"/>
  <c r="T74" i="1"/>
  <c r="P75" i="1"/>
  <c r="Q75" i="1"/>
  <c r="R75" i="1"/>
  <c r="S75" i="1"/>
  <c r="T75" i="1"/>
  <c r="P76" i="1"/>
  <c r="Q76" i="1"/>
  <c r="R76" i="1"/>
  <c r="S76" i="1"/>
  <c r="T76" i="1"/>
  <c r="P77" i="1"/>
  <c r="Q77" i="1"/>
  <c r="R77" i="1"/>
  <c r="S77" i="1"/>
  <c r="T77" i="1"/>
  <c r="P78" i="1"/>
  <c r="Q78" i="1"/>
  <c r="R78" i="1"/>
  <c r="S78" i="1"/>
  <c r="T78" i="1"/>
  <c r="P79" i="1"/>
  <c r="Q79" i="1"/>
  <c r="R79" i="1"/>
  <c r="S79" i="1"/>
  <c r="T79" i="1"/>
  <c r="P80" i="1"/>
  <c r="Q80" i="1"/>
  <c r="R80" i="1"/>
  <c r="S80" i="1"/>
  <c r="T80" i="1"/>
  <c r="P81" i="1"/>
  <c r="Q81" i="1"/>
  <c r="R81" i="1"/>
  <c r="S81" i="1"/>
  <c r="T81" i="1"/>
  <c r="P82" i="1"/>
  <c r="Q82" i="1"/>
  <c r="R82" i="1"/>
  <c r="S82" i="1"/>
  <c r="T82" i="1"/>
  <c r="P83" i="1"/>
  <c r="Q83" i="1"/>
  <c r="R83" i="1"/>
  <c r="S83" i="1"/>
  <c r="T83" i="1"/>
  <c r="P84" i="1"/>
  <c r="Q84" i="1"/>
  <c r="R84" i="1"/>
  <c r="S84" i="1"/>
  <c r="T84" i="1"/>
  <c r="P85" i="1"/>
  <c r="Q85" i="1"/>
  <c r="R85" i="1"/>
  <c r="S85" i="1"/>
  <c r="T85" i="1"/>
  <c r="P86" i="1"/>
  <c r="Q86" i="1"/>
  <c r="R86" i="1"/>
  <c r="S86" i="1"/>
  <c r="T86" i="1"/>
  <c r="P87" i="1"/>
  <c r="Q87" i="1"/>
  <c r="R87" i="1"/>
  <c r="S87" i="1"/>
  <c r="T87" i="1"/>
  <c r="P88" i="1"/>
  <c r="Q88" i="1"/>
  <c r="R88" i="1"/>
  <c r="S88" i="1"/>
  <c r="T88" i="1"/>
  <c r="P89" i="1"/>
  <c r="Q89" i="1"/>
  <c r="R89" i="1"/>
  <c r="S89" i="1"/>
  <c r="T89" i="1"/>
  <c r="P90" i="1"/>
  <c r="Q90" i="1"/>
  <c r="R90" i="1"/>
  <c r="S90" i="1"/>
  <c r="T90" i="1"/>
  <c r="P91" i="1"/>
  <c r="Q91" i="1"/>
  <c r="R91" i="1"/>
  <c r="S91" i="1"/>
  <c r="T91" i="1"/>
  <c r="P92" i="1"/>
  <c r="Q92" i="1"/>
  <c r="R92" i="1"/>
  <c r="S92" i="1"/>
  <c r="T92" i="1"/>
  <c r="P93" i="1"/>
  <c r="Q93" i="1"/>
  <c r="R93" i="1"/>
  <c r="S93" i="1"/>
  <c r="T93" i="1"/>
  <c r="P94" i="1"/>
  <c r="Q94" i="1"/>
  <c r="R94" i="1"/>
  <c r="S94" i="1"/>
  <c r="T94" i="1"/>
  <c r="P95" i="1"/>
  <c r="Q95" i="1"/>
  <c r="R95" i="1"/>
  <c r="S95" i="1"/>
  <c r="T95" i="1"/>
  <c r="P96" i="1"/>
  <c r="Q96" i="1"/>
  <c r="R96" i="1"/>
  <c r="S96" i="1"/>
  <c r="T96" i="1"/>
  <c r="P97" i="1"/>
  <c r="Q97" i="1"/>
  <c r="R97" i="1"/>
  <c r="T97" i="1"/>
  <c r="P98" i="1"/>
  <c r="Q98" i="1"/>
  <c r="R98" i="1"/>
  <c r="S98" i="1"/>
  <c r="T98" i="1"/>
  <c r="P99" i="1"/>
  <c r="Q99" i="1"/>
  <c r="R99" i="1"/>
  <c r="S99" i="1"/>
  <c r="T99" i="1"/>
  <c r="P100" i="1"/>
  <c r="Q100" i="1"/>
  <c r="R100" i="1"/>
  <c r="S100" i="1"/>
  <c r="T100" i="1"/>
  <c r="P101" i="1"/>
  <c r="Q101" i="1"/>
  <c r="R101" i="1"/>
  <c r="S101" i="1"/>
  <c r="T101" i="1"/>
  <c r="P102" i="1"/>
  <c r="Q102" i="1"/>
  <c r="R102" i="1"/>
  <c r="S102" i="1"/>
  <c r="T102" i="1"/>
  <c r="P103" i="1"/>
  <c r="Q103" i="1"/>
  <c r="R103" i="1"/>
  <c r="S103" i="1"/>
  <c r="T103" i="1"/>
  <c r="P104" i="1"/>
  <c r="Q104" i="1"/>
  <c r="R104" i="1"/>
  <c r="S104" i="1"/>
  <c r="T104" i="1"/>
  <c r="P105" i="1"/>
  <c r="Q105" i="1"/>
  <c r="R105" i="1"/>
  <c r="S105" i="1"/>
  <c r="T105" i="1"/>
  <c r="P106" i="1"/>
  <c r="Q106" i="1"/>
  <c r="R106" i="1"/>
  <c r="S106" i="1"/>
  <c r="T106" i="1"/>
  <c r="P107" i="1"/>
  <c r="Q107" i="1"/>
  <c r="R107" i="1"/>
  <c r="S107" i="1"/>
  <c r="T107" i="1"/>
  <c r="P108" i="1"/>
  <c r="Q108" i="1"/>
  <c r="R108" i="1"/>
  <c r="S108" i="1"/>
  <c r="T108" i="1"/>
  <c r="P109" i="1"/>
  <c r="Q109" i="1"/>
  <c r="R109" i="1"/>
  <c r="S109" i="1"/>
  <c r="T109" i="1"/>
  <c r="P110" i="1"/>
  <c r="Q110" i="1"/>
  <c r="R110" i="1"/>
  <c r="S110" i="1"/>
  <c r="T110" i="1"/>
  <c r="G12" i="1"/>
  <c r="T12" i="1" s="1"/>
  <c r="G13" i="1"/>
  <c r="R13" i="1" s="1"/>
  <c r="G14" i="1"/>
  <c r="P14" i="1" s="1"/>
  <c r="G15" i="1"/>
  <c r="Q15" i="1" s="1"/>
  <c r="G16" i="1"/>
  <c r="S16" i="1" s="1"/>
  <c r="G17" i="1"/>
  <c r="T17" i="1" s="1"/>
  <c r="G18" i="1"/>
  <c r="T18" i="1" s="1"/>
  <c r="G20" i="1"/>
  <c r="S20" i="1" s="1"/>
  <c r="G21" i="1"/>
  <c r="P21" i="1" s="1"/>
  <c r="G22" i="1"/>
  <c r="R22" i="1" s="1"/>
  <c r="G23" i="1"/>
  <c r="R23" i="1" s="1"/>
  <c r="G24" i="1"/>
  <c r="S24" i="1" s="1"/>
  <c r="G25" i="1"/>
  <c r="Q25" i="1" s="1"/>
  <c r="G26" i="1"/>
  <c r="T26" i="1" s="1"/>
  <c r="G11" i="1"/>
  <c r="P11" i="1" s="1"/>
  <c r="J34" i="1"/>
  <c r="J31" i="1"/>
  <c r="J32" i="1"/>
  <c r="J33" i="1"/>
  <c r="J35" i="1"/>
  <c r="J36" i="1"/>
  <c r="J37"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30" i="1"/>
  <c r="D31" i="1"/>
  <c r="D32" i="1"/>
  <c r="D33" i="1"/>
  <c r="D34" i="1"/>
  <c r="D36" i="1"/>
  <c r="D37" i="1"/>
  <c r="D38" i="1"/>
  <c r="D39" i="1"/>
  <c r="D40" i="1"/>
  <c r="D41" i="1"/>
  <c r="D42" i="1"/>
  <c r="D44" i="1"/>
  <c r="D45" i="1"/>
  <c r="D46" i="1"/>
  <c r="D47" i="1"/>
  <c r="D48" i="1"/>
  <c r="D49" i="1"/>
  <c r="D50" i="1"/>
  <c r="D52" i="1"/>
  <c r="D53" i="1"/>
  <c r="D54" i="1"/>
  <c r="D55" i="1"/>
  <c r="D56" i="1"/>
  <c r="D57" i="1"/>
  <c r="D58" i="1"/>
  <c r="D60" i="1"/>
  <c r="D61" i="1"/>
  <c r="D62" i="1"/>
  <c r="D63" i="1"/>
  <c r="D64" i="1"/>
  <c r="D65" i="1"/>
  <c r="D66" i="1"/>
  <c r="D68" i="1"/>
  <c r="D69" i="1"/>
  <c r="D70" i="1"/>
  <c r="D71" i="1"/>
  <c r="D72" i="1"/>
  <c r="D73" i="1"/>
  <c r="D74" i="1"/>
  <c r="D76" i="1"/>
  <c r="D77" i="1"/>
  <c r="D78" i="1"/>
  <c r="D79" i="1"/>
  <c r="D80" i="1"/>
  <c r="D81" i="1"/>
  <c r="D82" i="1"/>
  <c r="D84" i="1"/>
  <c r="D85" i="1"/>
  <c r="D86" i="1"/>
  <c r="D87" i="1"/>
  <c r="D88" i="1"/>
  <c r="D89" i="1"/>
  <c r="D90" i="1"/>
  <c r="D92" i="1"/>
  <c r="D93" i="1"/>
  <c r="D94" i="1"/>
  <c r="D95" i="1"/>
  <c r="D96" i="1"/>
  <c r="D97" i="1"/>
  <c r="D98" i="1"/>
  <c r="D100" i="1"/>
  <c r="D101" i="1"/>
  <c r="D102" i="1"/>
  <c r="D103" i="1"/>
  <c r="D104" i="1"/>
  <c r="D106" i="1"/>
  <c r="D107" i="1"/>
  <c r="D109" i="1"/>
  <c r="D110" i="1"/>
  <c r="D30" i="1"/>
  <c r="D13" i="1"/>
  <c r="D14" i="1"/>
  <c r="D17" i="1"/>
  <c r="D18" i="1"/>
  <c r="D21" i="1"/>
  <c r="D22" i="1"/>
  <c r="D23" i="1"/>
  <c r="D26" i="1"/>
  <c r="T11" i="1"/>
  <c r="T38" i="1"/>
  <c r="Q38" i="1"/>
  <c r="S25" i="1" l="1"/>
  <c r="S21" i="1"/>
  <c r="R17" i="1"/>
  <c r="S11" i="1"/>
  <c r="Q11" i="1"/>
  <c r="S12" i="1"/>
  <c r="R21" i="1"/>
  <c r="R11" i="1"/>
  <c r="S13" i="1"/>
  <c r="Q23" i="1"/>
  <c r="P13" i="1"/>
  <c r="S23" i="1"/>
  <c r="Q24" i="1"/>
  <c r="P22" i="1"/>
  <c r="R14" i="1"/>
  <c r="P26" i="1"/>
  <c r="R24" i="1"/>
  <c r="S22" i="1"/>
  <c r="S15" i="1"/>
  <c r="Q14" i="1"/>
  <c r="T14" i="1"/>
  <c r="T13" i="1"/>
  <c r="Q13" i="1"/>
  <c r="R25" i="1"/>
  <c r="P15" i="1"/>
  <c r="T16" i="1"/>
  <c r="S14" i="1"/>
  <c r="P16" i="1"/>
  <c r="Q16" i="1"/>
  <c r="R16" i="1"/>
  <c r="R20" i="1"/>
  <c r="R12" i="1"/>
  <c r="Q17" i="1"/>
  <c r="P18" i="1"/>
  <c r="Q26" i="1"/>
  <c r="T15" i="1"/>
  <c r="T21" i="1"/>
  <c r="R18" i="1"/>
  <c r="S26" i="1"/>
  <c r="S18" i="1"/>
  <c r="R15" i="1"/>
  <c r="Q18" i="1"/>
  <c r="P20" i="1"/>
  <c r="P12" i="1"/>
  <c r="Q12" i="1"/>
  <c r="R26" i="1"/>
  <c r="T20" i="1"/>
  <c r="T22" i="1"/>
  <c r="P17" i="1"/>
  <c r="S17" i="1"/>
</calcChain>
</file>

<file path=xl/sharedStrings.xml><?xml version="1.0" encoding="utf-8"?>
<sst xmlns="http://schemas.openxmlformats.org/spreadsheetml/2006/main" count="261" uniqueCount="237">
  <si>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</si>
  <si>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</si>
  <si>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</si>
  <si>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</si>
  <si>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</si>
  <si>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</si>
  <si>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</si>
  <si>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</si>
  <si>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</si>
  <si>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</si>
  <si>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</si>
  <si>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</si>
  <si>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</si>
  <si>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</si>
  <si>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</si>
  <si>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</si>
  <si>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</si>
  <si>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</si>
  <si>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</si>
  <si>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</si>
  <si>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</si>
  <si>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</si>
  <si>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</si>
  <si>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</si>
  <si>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</si>
  <si>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</si>
  <si>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</si>
  <si>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</si>
  <si>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</si>
  <si>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</si>
  <si>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</si>
  <si>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</si>
  <si>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</si>
  <si>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</si>
  <si>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</si>
  <si>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0009</t>
  </si>
  <si>
    <t>0008</t>
  </si>
  <si>
    <t>0011</t>
  </si>
  <si>
    <t>5760</t>
  </si>
  <si>
    <t>0941</t>
  </si>
  <si>
    <t>2831</t>
  </si>
  <si>
    <t>0943</t>
  </si>
  <si>
    <t>0968</t>
  </si>
  <si>
    <t>2927</t>
  </si>
  <si>
    <t>0962</t>
  </si>
  <si>
    <t>0930</t>
  </si>
  <si>
    <t>0933</t>
  </si>
  <si>
    <t>0507</t>
  </si>
  <si>
    <t>0051</t>
  </si>
  <si>
    <t>0018</t>
  </si>
  <si>
    <t>0614</t>
  </si>
  <si>
    <t>0593</t>
  </si>
  <si>
    <t>0637</t>
  </si>
  <si>
    <t>0646</t>
  </si>
  <si>
    <t>0667</t>
  </si>
  <si>
    <t>0465</t>
  </si>
  <si>
    <t>0617</t>
  </si>
  <si>
    <t>0673</t>
  </si>
  <si>
    <t>0497</t>
  </si>
  <si>
    <t>0592</t>
  </si>
  <si>
    <t>0679</t>
  </si>
  <si>
    <t>0884</t>
  </si>
  <si>
    <t>0421</t>
  </si>
  <si>
    <t>0911</t>
  </si>
  <si>
    <t>0499</t>
  </si>
  <si>
    <t>0475</t>
  </si>
  <si>
    <t>0537</t>
  </si>
  <si>
    <t>0527</t>
  </si>
  <si>
    <t>0391</t>
  </si>
  <si>
    <t>0661</t>
  </si>
  <si>
    <t>0583</t>
  </si>
  <si>
    <t>0578</t>
  </si>
  <si>
    <t>0747</t>
  </si>
  <si>
    <t>0782</t>
  </si>
  <si>
    <t>0775</t>
  </si>
  <si>
    <t>0615</t>
  </si>
  <si>
    <t>0748</t>
  </si>
  <si>
    <t>0304</t>
  </si>
  <si>
    <t>0825</t>
  </si>
  <si>
    <t>0405</t>
  </si>
  <si>
    <t>0887</t>
  </si>
  <si>
    <t>0680</t>
  </si>
  <si>
    <t>5731</t>
  </si>
  <si>
    <t>0303</t>
  </si>
  <si>
    <t>0675</t>
  </si>
  <si>
    <t>0503</t>
  </si>
  <si>
    <t>0521</t>
  </si>
  <si>
    <t>0429</t>
  </si>
  <si>
    <t>0771</t>
  </si>
  <si>
    <t>0853</t>
  </si>
  <si>
    <t>0645</t>
  </si>
  <si>
    <t>0781</t>
  </si>
  <si>
    <t>0831</t>
  </si>
  <si>
    <t>0376</t>
  </si>
  <si>
    <t>0392</t>
  </si>
  <si>
    <t>0479</t>
  </si>
  <si>
    <t>0903</t>
  </si>
  <si>
    <t>0641</t>
  </si>
  <si>
    <t>0620</t>
  </si>
  <si>
    <t>0600</t>
  </si>
  <si>
    <t>0545</t>
  </si>
  <si>
    <t>0389</t>
  </si>
  <si>
    <t>0829</t>
  </si>
  <si>
    <t>0437</t>
  </si>
  <si>
    <t>0855</t>
  </si>
  <si>
    <t>0473</t>
  </si>
  <si>
    <t>0948</t>
  </si>
  <si>
    <t>0677</t>
  </si>
  <si>
    <t>0767</t>
  </si>
  <si>
    <t>0821</t>
  </si>
  <si>
    <t>5102*</t>
  </si>
  <si>
    <t>Specialist surgeon assistant</t>
  </si>
  <si>
    <t>Assistant</t>
  </si>
  <si>
    <t>Emergency Procedures</t>
  </si>
  <si>
    <t>Physical treatment</t>
  </si>
  <si>
    <t>Stitching of soft-tissue injuries: Deep laceration involving extensive muscle damage</t>
  </si>
  <si>
    <t>Major debridement of wound, sloughectomy or secondary suture</t>
  </si>
  <si>
    <t>Dupuytren's contracture: Fasciectomy</t>
  </si>
  <si>
    <t>Fracture (reduction under general anaesthetic): Humerus</t>
  </si>
  <si>
    <t>Fractures requiring open reduction, internal fixation, external skeletal fixation and/or bone grafting</t>
  </si>
  <si>
    <t>Fracture (reduction under general anaesthetic): Radius and/or Ulna</t>
  </si>
  <si>
    <t xml:space="preserve">Fracture (reduction under general anaesthetic): Open reduction of both radius and ulna </t>
  </si>
  <si>
    <t>Fracture (reduction under general anaesthetic): Open treatment of metacarpal: Simple</t>
  </si>
  <si>
    <t>Fracture (reduction under general anaesthetic): Femur: Neck or Shaft</t>
  </si>
  <si>
    <t>Fracture (reduction under general anaesthetic): Tibia with or without fibula</t>
  </si>
  <si>
    <t>Fracture (reduction under general anaesthetic): Fracture-dislocation of ankle</t>
  </si>
  <si>
    <t>Percutaneous insertion plus subsequent removal of Kirschner wires or Steinmann pins (no after-care)</t>
  </si>
  <si>
    <t>Bonegrafting or internal fixation for malunion or non-union: Femur, Tibia, Humerus, Radius and Ulna</t>
  </si>
  <si>
    <t>Bonegrafting or internal fixation for malunion or non-union: Other bones</t>
  </si>
  <si>
    <t>Resection of bone or tumour with or without grafting (benign)</t>
  </si>
  <si>
    <t>Grafts to cysts: Large bones</t>
  </si>
  <si>
    <t>Grafts to cysts: Cartilage graft</t>
  </si>
  <si>
    <t xml:space="preserve">Removal of autogenous bone for grafting </t>
  </si>
  <si>
    <t>Osteotomy: Femoral: Proximal (modifier 0051 is applicable)</t>
  </si>
  <si>
    <t>Osteotomy: Knee region</t>
  </si>
  <si>
    <t>Exostosis: Excision: Less accessible sites</t>
  </si>
  <si>
    <t>Biopsy: Open (modifier 0005 is not applicable): Less accessible site</t>
  </si>
  <si>
    <t>Operations for dislocations: Recurrent dislocation of shoulder</t>
  </si>
  <si>
    <t>Capsulotomy or arthrotomy or biopsy or drainage of joint: Large joint (including three weeks after-care)</t>
  </si>
  <si>
    <t>Synovectomy: Large joint</t>
  </si>
  <si>
    <t>Tendon synovectomy</t>
  </si>
  <si>
    <t>Arthrodesis: Digital joint</t>
  </si>
  <si>
    <t>Arthroplasty: Debridement large joints</t>
  </si>
  <si>
    <t>Arthroplasty: Excision medial or lateral end of clavicle</t>
  </si>
  <si>
    <t>Shoulder: Acromioplasty</t>
  </si>
  <si>
    <t>Shoulder: Total replacement</t>
  </si>
  <si>
    <t>Hip: Total replacement</t>
  </si>
  <si>
    <t>Hip: Prosthetic replacement of femoral head</t>
  </si>
  <si>
    <t>Knee: Partial replacement</t>
  </si>
  <si>
    <t>Knee: Total replacement</t>
  </si>
  <si>
    <t xml:space="preserve">Aspiration of joint or intra-articular injection (not including after-care) </t>
  </si>
  <si>
    <t>Arthroscopy (excluding after-care) (modifiers 0005 and 0013 are not applicable)</t>
  </si>
  <si>
    <t>Meniscectomy or operation for other internal derangement of knee</t>
  </si>
  <si>
    <t>Joint ligament reconstruction or suture: Ankle: Collateral</t>
  </si>
  <si>
    <t>Joint ligament reconstruction or suture: Knee: Collateral</t>
  </si>
  <si>
    <t>Joint ligament reconstruction or suture: Ligament augmentation procedure of knee</t>
  </si>
  <si>
    <t>Joint ligament reconstruction or suture: Digital joint ligament</t>
  </si>
  <si>
    <t>Muscle and tendon repair: Rotator cuff</t>
  </si>
  <si>
    <t>Muscle and tendon repair: Debridement Rotator cuff</t>
  </si>
  <si>
    <t>Hand: Flexor tendon suture: Primary (per tendon)</t>
  </si>
  <si>
    <t>Extensor tendon suture: Primary (per tendon)</t>
  </si>
  <si>
    <t>Tendon freeing operation, except where specified elsewhere</t>
  </si>
  <si>
    <t>Carpal tunnel syndrome</t>
  </si>
  <si>
    <t>Tennis elbow</t>
  </si>
  <si>
    <t>Hip: Open muscle release</t>
  </si>
  <si>
    <t>Knee: Quadriceps plasty</t>
  </si>
  <si>
    <t>Knee: Open tenotomy</t>
  </si>
  <si>
    <t>Excision: Small bursa or ganglion</t>
  </si>
  <si>
    <t>Excision: Compound palmar ganglion or synovectomy</t>
  </si>
  <si>
    <t>Removal of internal fixatives: Less accessible</t>
  </si>
  <si>
    <t>Limb cast (excluding after-care) (modifier 0005 is not applicable)</t>
  </si>
  <si>
    <t>Hammer toe: One toe</t>
  </si>
  <si>
    <t>Metatarsal osteotomy or Lapidus or similar or Chevron - stand alone procedure</t>
  </si>
  <si>
    <t>Anterior spinal osteotomy with disc removal: One vertebral segment</t>
  </si>
  <si>
    <t>Posterior osteotomy of spine: One vertebral segment</t>
  </si>
  <si>
    <t>Posterior interbody lumbar fusion: One level</t>
  </si>
  <si>
    <t>Posterior segmental instrumentation: 2 to 6 vertebrae</t>
  </si>
  <si>
    <t>Anterior instrumentation: 2 to 3 vertebrae</t>
  </si>
  <si>
    <t>Procedures for pain relief: Peripheral nerve block</t>
  </si>
  <si>
    <t>Neurolysis: Major</t>
  </si>
  <si>
    <t>Rhizotomy: Extradural, but intraspinal</t>
  </si>
  <si>
    <t>Lumbar osteophyte removal</t>
  </si>
  <si>
    <t>Ultrasound of joints (e.g. shoulder, hip, knee), per joint</t>
  </si>
  <si>
    <t>Distal soft tissue procedure for Hallux Valgus</t>
  </si>
  <si>
    <t>Aitkin procedure or similar</t>
  </si>
  <si>
    <t>Tendon transfer foot</t>
  </si>
  <si>
    <t>Laminectomy, facetectomy, decompression for lateral recess stenosis plus spinal stenosis: One level</t>
  </si>
  <si>
    <t>Anterior disc removal and spinal decompression cervical: One level</t>
  </si>
  <si>
    <t>Anterior interbody fusion: Each additional level</t>
  </si>
  <si>
    <t>Laminectomy with decompression of nerve roots and disc removal: One level</t>
  </si>
  <si>
    <t xml:space="preserve">Fractures involving large joints (includes the item for the relative bone) </t>
  </si>
  <si>
    <t>Disclaimer:</t>
  </si>
  <si>
    <t>GEMS RCF</t>
  </si>
  <si>
    <t>See the Notes below for All Tariffs</t>
  </si>
  <si>
    <t>HealthMan RCF</t>
  </si>
  <si>
    <t>DH
RCF</t>
  </si>
  <si>
    <t>DH 
Prem A 
In Hosp.</t>
  </si>
  <si>
    <t>DH 
Prem A Out Hosp.</t>
  </si>
  <si>
    <t>DH
Prem B</t>
  </si>
  <si>
    <t>DH 
Classic Rate</t>
  </si>
  <si>
    <t>DH 
Exec Rate</t>
  </si>
  <si>
    <t>Note:</t>
  </si>
  <si>
    <t>FedHealth 
RCF</t>
  </si>
  <si>
    <t>`</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</si>
  <si>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</si>
  <si>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</si>
  <si>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</si>
  <si>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</si>
  <si>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</si>
  <si>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</si>
  <si>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</si>
  <si>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</si>
  <si>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</si>
  <si>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</si>
  <si>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</si>
  <si>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</si>
  <si>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</si>
  <si>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 xml:space="preserve">6. Discovery Premier A Procedure Rates have NOT been split between In-Hospital &amp; Out-Hospital.  Use as appropriate.  </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</si>
  <si>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</si>
  <si>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</si>
  <si>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</si>
  <si>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</si>
  <si>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</si>
  <si>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FedHealth  (VAT Incl.)</t>
  </si>
  <si>
    <t>4. Increases from 2014 are as follow:</t>
  </si>
  <si>
    <t xml:space="preserve"> HealthMan Private Tariff 
(VAT Incl.)</t>
  </si>
  <si>
    <t xml:space="preserve">            Discovery Tariffs     (VAT Incl.)</t>
  </si>
  <si>
    <t xml:space="preserve">                       GEMS Tariffs               (VAT Incl.)</t>
  </si>
  <si>
    <t>GEMS Contracted Tariffs 
(VAT Incl.</t>
  </si>
  <si>
    <t>GEMS Contracted 
RCF</t>
  </si>
  <si>
    <t xml:space="preserve">
Profmed</t>
  </si>
  <si>
    <t>HEALTHMAN ORTHOPAEDICS COSTING GUIDE 2015</t>
  </si>
  <si>
    <t xml:space="preserve">   b. Discovery Health = 2014 Tariff +6% (Consultations) and 2014 Tariff +5.9% (Procedures)</t>
  </si>
  <si>
    <t xml:space="preserve">   c. Profmed = 2014 Tariff +6.5%</t>
  </si>
  <si>
    <t xml:space="preserve">   d. Fedhealth = 2014 Tariff +6.2%</t>
  </si>
  <si>
    <t xml:space="preserve">   e. HealthMan = 2014 Private Tariff +7%</t>
  </si>
  <si>
    <t xml:space="preserve">   a. GEMS = 2014 Scheme Tariff +3.8% and GEMS Contracted Tariff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</si>
</sst>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0"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18"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4" fontId="3" fillId="2" borderId="0" xfId="1"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0" fontId="5" fillId="4" borderId="1" xfId="1" applyNumberFormat="1"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0" fontId="5" fillId="4" borderId="1" xfId="0"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5" fillId="2" borderId="19" xfId="1" applyFont="1" applyFill="1" applyBorder="1" applyProtection="1">
      <protection hidden="1"/>
    </xf>
    <xf numFmtId="164"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Protection="1">
      <protection hidden="1"/>
    </xf>
    <xf numFmtId="165" fontId="3" fillId="2" borderId="20" xfId="1" applyNumberFormat="1" applyFont="1" applyFill="1" applyBorder="1" applyProtection="1">
      <protection hidden="1"/>
    </xf>
    <xf numFmtId="164" fontId="5"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0" fontId="3" fillId="2" borderId="20" xfId="0" applyFont="1" applyFill="1" applyBorder="1" applyProtection="1">
      <protection hidden="1"/>
    </xf>
    <xf numFmtId="49" fontId="5" fillId="2" borderId="14" xfId="0" applyNumberFormat="1" applyFont="1" applyFill="1" applyBorder="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Protection="1">
      <protection hidden="1"/>
    </xf>
    <xf numFmtId="165" fontId="5" fillId="6" borderId="20" xfId="1" applyNumberFormat="1" applyFont="1" applyFill="1" applyBorder="1" applyAlignment="1" applyProtection="1">
      <alignment wrapText="1"/>
      <protection hidden="1"/>
    </xf>
    <xf numFmtId="49" fontId="5" fillId="2" borderId="14" xfId="0" applyNumberFormat="1" applyFont="1" applyFill="1" applyBorder="1" applyAlignment="1" applyProtection="1">
      <alignment horizontal="left"/>
      <protection hidden="1"/>
    </xf>
    <xf numFmtId="49" fontId="5" fillId="2" borderId="15" xfId="0" applyNumberFormat="1" applyFont="1" applyFill="1" applyBorder="1" applyProtection="1">
      <protection hidden="1"/>
    </xf>
    <xf numFmtId="0" fontId="12" fillId="2" borderId="18" xfId="0" applyFont="1" applyFill="1" applyBorder="1" applyAlignment="1" applyProtection="1">
      <alignment wrapText="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165" fontId="3" fillId="2" borderId="21" xfId="1" applyNumberFormat="1" applyFont="1" applyFill="1" applyBorder="1" applyProtection="1">
      <protection hidden="1"/>
    </xf>
    <xf numFmtId="164" fontId="5" fillId="2" borderId="21" xfId="1" applyNumberFormat="1" applyFont="1" applyFill="1" applyBorder="1" applyProtection="1">
      <protection hidden="1"/>
    </xf>
    <xf numFmtId="49" fontId="5" fillId="2" borderId="13" xfId="0" applyNumberFormat="1" applyFont="1" applyFill="1" applyBorder="1" applyProtection="1">
      <protection hidden="1"/>
    </xf>
    <xf numFmtId="0" fontId="13" fillId="2" borderId="16" xfId="0" applyFont="1" applyFill="1" applyBorder="1" applyAlignment="1" applyProtection="1">
      <alignment wrapText="1"/>
      <protection hidden="1"/>
    </xf>
    <xf numFmtId="0" fontId="12"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0" fontId="5" fillId="2" borderId="17" xfId="0" applyFont="1" applyFill="1" applyBorder="1" applyAlignment="1" applyProtection="1">
      <alignment horizontal="left" wrapText="1"/>
      <protection hidden="1"/>
    </xf>
    <xf numFmtId="0" fontId="5" fillId="2" borderId="0" xfId="0" applyFont="1" applyFill="1" applyBorder="1" applyProtection="1">
      <protection hidden="1"/>
    </xf>
    <xf numFmtId="165" fontId="5" fillId="6" borderId="20" xfId="1" applyNumberFormat="1" applyFont="1" applyFill="1" applyBorder="1" applyProtection="1">
      <protection hidden="1"/>
    </xf>
    <xf numFmtId="0" fontId="5" fillId="2" borderId="17" xfId="0" applyFont="1" applyFill="1" applyBorder="1" applyAlignment="1" applyProtection="1">
      <alignment vertical="top" wrapText="1"/>
      <protection hidden="1"/>
    </xf>
    <xf numFmtId="49" fontId="14" fillId="2" borderId="14" xfId="0" applyNumberFormat="1" applyFont="1" applyFill="1" applyBorder="1" applyProtection="1">
      <protection hidden="1"/>
    </xf>
    <xf numFmtId="164" fontId="14" fillId="2" borderId="20" xfId="1" applyFont="1" applyFill="1" applyBorder="1" applyProtection="1">
      <protection hidden="1"/>
    </xf>
    <xf numFmtId="165" fontId="14" fillId="2" borderId="20" xfId="1" applyNumberFormat="1" applyFont="1" applyFill="1" applyBorder="1" applyProtection="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4" fontId="3" fillId="2" borderId="21" xfId="1" applyNumberFormat="1" applyFont="1" applyFill="1" applyBorder="1" applyProtection="1">
      <protection hidden="1"/>
    </xf>
    <xf numFmtId="0" fontId="15" fillId="2" borderId="6"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5" xfId="1" applyNumberFormat="1" applyFont="1" applyFill="1" applyBorder="1" applyAlignment="1" applyProtection="1">
      <alignmen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2"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5" xfId="1" applyNumberFormat="1" applyFont="1" applyFill="1" applyBorder="1" applyAlignment="1" applyProtection="1">
      <alignment wrapText="1"/>
      <protection hidden="1"/>
    </xf>
    <xf numFmtId="0" fontId="16" fillId="2" borderId="8" xfId="0" applyFont="1" applyFill="1" applyBorder="1" applyProtection="1">
      <protection hidden="1"/>
    </xf>
    <xf numFmtId="0" fontId="17" fillId="2" borderId="3" xfId="0" applyFont="1" applyFill="1" applyBorder="1" applyAlignment="1" applyProtection="1">
      <alignment wrapText="1"/>
      <protection hidden="1"/>
    </xf>
    <xf numFmtId="164" fontId="17" fillId="2" borderId="3" xfId="1" applyFont="1" applyFill="1" applyBorder="1" applyAlignment="1" applyProtection="1">
      <alignment wrapText="1"/>
      <protection hidden="1"/>
    </xf>
    <xf numFmtId="165" fontId="17" fillId="2" borderId="3" xfId="1" applyNumberFormat="1" applyFont="1" applyFill="1" applyBorder="1" applyAlignment="1" applyProtection="1">
      <alignment wrapText="1"/>
      <protection hidden="1"/>
    </xf>
    <xf numFmtId="164" fontId="17" fillId="2" borderId="3" xfId="1" applyNumberFormat="1" applyFont="1" applyFill="1" applyBorder="1" applyAlignment="1" applyProtection="1">
      <alignment wrapText="1"/>
      <protection hidden="1"/>
    </xf>
    <xf numFmtId="165" fontId="17" fillId="2" borderId="9" xfId="1" applyNumberFormat="1" applyFont="1" applyFill="1" applyBorder="1" applyAlignment="1" applyProtection="1">
      <alignment wrapText="1"/>
      <protection hidden="1"/>
    </xf>
    <xf numFmtId="0" fontId="7" fillId="4" borderId="6"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7"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5"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4" fontId="5" fillId="2" borderId="0" xfId="1" applyFont="1" applyFill="1" applyBorder="1" applyAlignment="1" applyProtection="1">
      <alignment wrapText="1"/>
      <protection hidden="1"/>
    </xf>
    <xf numFmtId="165" fontId="5" fillId="2" borderId="0" xfId="1" applyNumberFormat="1" applyFont="1" applyFill="1" applyBorder="1" applyAlignment="1" applyProtection="1">
      <alignment wrapText="1"/>
      <protection hidden="1"/>
    </xf>
    <xf numFmtId="165" fontId="5" fillId="2" borderId="0" xfId="1" applyNumberFormat="1" applyFont="1" applyFill="1" applyBorder="1" applyProtection="1">
      <protection hidden="1"/>
    </xf>
    <xf numFmtId="0" fontId="3" fillId="2" borderId="0" xfId="0" applyNumberFormat="1" applyFont="1" applyFill="1" applyBorder="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6" fillId="2" borderId="2"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3"/>
  <sheetViews>
    <sheetView tabSelected="1" zoomScale="90" zoomScaleNormal="90" workbookViewId="0">
      <pane xSplit="2" ySplit="7" topLeftCell="C14" activePane="bottomRight" state="frozen"/>
      <selection pane="topRight" activeCell="C1" sqref="C1"/>
      <selection pane="bottomLeft" activeCell="A7" sqref="A7"/>
      <selection pane="bottomRight" activeCell="F17" sqref="F17"/>
    </sheetView>
  </sheetViews>
  <sheetFormatPr defaultColWidth="9.140625" defaultRowHeight="12.75" x14ac:dyDescent="0.2"/>
  <cols>
    <col min="1" max="1" width="8.85546875" style="134" bestFit="1" customWidth="1"/>
    <col min="2" max="2" width="65.42578125" style="97" bestFit="1" customWidth="1"/>
    <col min="3" max="3" width="11.7109375" style="5" bestFit="1" customWidth="1"/>
    <col min="4" max="4" width="10.28515625" style="9" bestFit="1" customWidth="1"/>
    <col min="5" max="5" width="10.7109375" style="10" bestFit="1" customWidth="1"/>
    <col min="6" max="6" width="10" style="11" customWidth="1"/>
    <col min="7" max="7" width="7.7109375" style="10" customWidth="1"/>
    <col min="8" max="8" width="10" style="12" customWidth="1"/>
    <col min="9" max="9" width="10.28515625" style="10" customWidth="1"/>
    <col min="10" max="10" width="10" style="9" customWidth="1"/>
    <col min="11" max="11" width="7.7109375" style="10" customWidth="1"/>
    <col min="12" max="13" width="7.7109375" style="10" hidden="1" customWidth="1"/>
    <col min="14" max="14" width="11" style="9" customWidth="1"/>
    <col min="15" max="15" width="11" style="10" customWidth="1"/>
    <col min="16" max="16" width="9.28515625" style="5" bestFit="1" customWidth="1"/>
    <col min="17" max="17" width="9.85546875" style="5" bestFit="1" customWidth="1"/>
    <col min="18" max="19" width="9.28515625" style="5" bestFit="1" customWidth="1"/>
    <col min="20" max="20" width="10.28515625" style="5" bestFit="1" customWidth="1"/>
    <col min="21" max="21" width="9.28515625" style="10" bestFit="1" customWidth="1"/>
    <col min="22" max="22" width="9.85546875" style="10" bestFit="1" customWidth="1"/>
    <col min="23" max="23" width="1.140625" style="5" customWidth="1"/>
    <col min="24" max="16384" width="9.140625" style="5"/>
  </cols>
  <sheetData>
    <row r="1" spans="1:22" ht="23.25" x14ac:dyDescent="0.35">
      <c r="A1" s="2" t="s">
        <v>231</v>
      </c>
      <c r="B1" s="3"/>
      <c r="C1" s="3"/>
      <c r="D1" s="3"/>
      <c r="E1" s="3"/>
      <c r="F1" s="3"/>
      <c r="G1" s="3"/>
      <c r="H1" s="3"/>
      <c r="I1" s="3"/>
      <c r="J1" s="3"/>
      <c r="K1" s="3"/>
      <c r="L1" s="3"/>
      <c r="M1" s="3"/>
      <c r="N1" s="3"/>
      <c r="O1" s="3"/>
      <c r="P1" s="3"/>
      <c r="Q1" s="3"/>
      <c r="R1" s="3"/>
      <c r="S1" s="3"/>
      <c r="T1" s="3"/>
      <c r="U1" s="3"/>
      <c r="V1" s="4"/>
    </row>
    <row r="2" spans="1:22" x14ac:dyDescent="0.2">
      <c r="A2" s="6"/>
      <c r="B2" s="7"/>
      <c r="C2" s="8"/>
    </row>
    <row r="3" spans="1:22" ht="15.75" x14ac:dyDescent="0.25">
      <c r="A3" s="140" t="s">
        <v>207</v>
      </c>
      <c r="B3" s="141"/>
      <c r="C3" s="141"/>
      <c r="D3" s="141"/>
      <c r="E3" s="141"/>
      <c r="F3" s="141"/>
      <c r="G3" s="141"/>
      <c r="H3" s="141"/>
      <c r="I3" s="141"/>
      <c r="J3" s="141"/>
      <c r="K3" s="141"/>
      <c r="L3" s="141"/>
      <c r="M3" s="141"/>
      <c r="N3" s="141"/>
      <c r="O3" s="141"/>
      <c r="P3" s="141"/>
      <c r="Q3" s="141"/>
      <c r="R3" s="141"/>
      <c r="S3" s="141"/>
      <c r="T3" s="141"/>
      <c r="U3" s="141"/>
      <c r="V3" s="142"/>
    </row>
    <row r="4" spans="1:22" ht="15.75" x14ac:dyDescent="0.25">
      <c r="A4" s="13"/>
      <c r="B4" s="14"/>
      <c r="C4" s="14"/>
      <c r="D4" s="140" t="s">
        <v>215</v>
      </c>
      <c r="E4" s="141"/>
      <c r="F4" s="141"/>
      <c r="G4" s="141"/>
      <c r="H4" s="141"/>
      <c r="I4" s="141"/>
      <c r="J4" s="141"/>
      <c r="K4" s="141"/>
      <c r="L4" s="141"/>
      <c r="M4" s="141"/>
      <c r="N4" s="141"/>
      <c r="O4" s="142"/>
      <c r="P4" s="140" t="s">
        <v>216</v>
      </c>
      <c r="Q4" s="141"/>
      <c r="R4" s="141"/>
      <c r="S4" s="141"/>
      <c r="T4" s="141"/>
      <c r="U4" s="141"/>
      <c r="V4" s="142"/>
    </row>
    <row r="5" spans="1:22" ht="84" customHeight="1" x14ac:dyDescent="0.2">
      <c r="A5" s="15" t="s">
        <v>0</v>
      </c>
      <c r="B5" s="16" t="s">
        <v>1</v>
      </c>
      <c r="C5" s="17" t="s">
        <v>2</v>
      </c>
      <c r="D5" s="18" t="s">
        <v>225</v>
      </c>
      <c r="E5" s="19" t="s">
        <v>194</v>
      </c>
      <c r="F5" s="18" t="s">
        <v>226</v>
      </c>
      <c r="G5" s="19" t="s">
        <v>195</v>
      </c>
      <c r="H5" s="18" t="s">
        <v>223</v>
      </c>
      <c r="I5" s="18" t="s">
        <v>202</v>
      </c>
      <c r="J5" s="18" t="s">
        <v>227</v>
      </c>
      <c r="K5" s="19" t="s">
        <v>192</v>
      </c>
      <c r="L5" s="19" t="s">
        <v>228</v>
      </c>
      <c r="M5" s="19" t="s">
        <v>229</v>
      </c>
      <c r="N5" s="18" t="s">
        <v>230</v>
      </c>
      <c r="O5" s="19" t="s">
        <v>206</v>
      </c>
      <c r="P5" s="20" t="s">
        <v>196</v>
      </c>
      <c r="Q5" s="20" t="s">
        <v>197</v>
      </c>
      <c r="R5" s="20" t="s">
        <v>198</v>
      </c>
      <c r="S5" s="20" t="s">
        <v>199</v>
      </c>
      <c r="T5" s="20" t="s">
        <v>200</v>
      </c>
      <c r="U5" s="18" t="s">
        <v>205</v>
      </c>
      <c r="V5" s="18" t="s">
        <v>205</v>
      </c>
    </row>
    <row r="6" spans="1:22" ht="13.5" customHeight="1" x14ac:dyDescent="0.2">
      <c r="A6" s="21"/>
      <c r="B6" s="22"/>
      <c r="C6" s="23"/>
      <c r="D6" s="24"/>
      <c r="E6" s="25"/>
      <c r="F6" s="24"/>
      <c r="G6" s="26"/>
      <c r="H6" s="24"/>
      <c r="I6" s="24"/>
      <c r="J6" s="24"/>
      <c r="K6" s="26"/>
      <c r="L6" s="26"/>
      <c r="M6" s="26"/>
      <c r="N6" s="25"/>
      <c r="O6" s="25"/>
      <c r="P6" s="27">
        <v>1.37</v>
      </c>
      <c r="Q6" s="27">
        <v>1.62</v>
      </c>
      <c r="R6" s="27">
        <v>1.47</v>
      </c>
      <c r="S6" s="27">
        <v>2.17</v>
      </c>
      <c r="T6" s="27">
        <v>3</v>
      </c>
      <c r="U6" s="28">
        <v>1.65</v>
      </c>
      <c r="V6" s="28">
        <v>2.1</v>
      </c>
    </row>
    <row r="7" spans="1:22" ht="13.5" customHeight="1" x14ac:dyDescent="0.2">
      <c r="A7" s="21"/>
      <c r="B7" s="22"/>
      <c r="C7" s="29" t="s">
        <v>5</v>
      </c>
      <c r="D7" s="30" t="s">
        <v>6</v>
      </c>
      <c r="E7" s="31" t="s">
        <v>6</v>
      </c>
      <c r="F7" s="30" t="s">
        <v>6</v>
      </c>
      <c r="G7" s="31" t="s">
        <v>6</v>
      </c>
      <c r="H7" s="30" t="s">
        <v>6</v>
      </c>
      <c r="I7" s="30" t="s">
        <v>6</v>
      </c>
      <c r="J7" s="30" t="s">
        <v>6</v>
      </c>
      <c r="K7" s="31" t="s">
        <v>6</v>
      </c>
      <c r="L7" s="31" t="s">
        <v>6</v>
      </c>
      <c r="M7" s="31" t="s">
        <v>6</v>
      </c>
      <c r="N7" s="31" t="s">
        <v>6</v>
      </c>
      <c r="O7" s="31" t="s">
        <v>6</v>
      </c>
      <c r="P7" s="32" t="s">
        <v>6</v>
      </c>
      <c r="Q7" s="32" t="s">
        <v>6</v>
      </c>
      <c r="R7" s="32" t="s">
        <v>6</v>
      </c>
      <c r="S7" s="32" t="s">
        <v>6</v>
      </c>
      <c r="T7" s="32" t="s">
        <v>6</v>
      </c>
      <c r="U7" s="30" t="s">
        <v>6</v>
      </c>
      <c r="V7" s="30" t="s">
        <v>6</v>
      </c>
    </row>
    <row r="8" spans="1:22" x14ac:dyDescent="0.2">
      <c r="A8" s="33"/>
      <c r="B8" s="34" t="s">
        <v>3</v>
      </c>
      <c r="C8" s="35"/>
      <c r="D8" s="36"/>
      <c r="E8" s="37"/>
      <c r="F8" s="38"/>
      <c r="G8" s="37"/>
      <c r="H8" s="38"/>
      <c r="I8" s="37"/>
      <c r="J8" s="36"/>
      <c r="K8" s="36"/>
      <c r="L8" s="36"/>
      <c r="M8" s="36"/>
      <c r="N8" s="37"/>
      <c r="O8" s="37"/>
      <c r="P8" s="39"/>
      <c r="Q8" s="40"/>
      <c r="R8" s="40"/>
      <c r="S8" s="40"/>
      <c r="T8" s="40"/>
      <c r="U8" s="36"/>
      <c r="V8" s="41"/>
    </row>
    <row r="9" spans="1:22" x14ac:dyDescent="0.2">
      <c r="A9" s="42"/>
      <c r="B9" s="43"/>
      <c r="C9" s="44"/>
      <c r="D9" s="45"/>
      <c r="E9" s="46"/>
      <c r="F9" s="47"/>
      <c r="G9" s="46"/>
      <c r="H9" s="48"/>
      <c r="I9" s="45"/>
      <c r="J9" s="47"/>
      <c r="K9" s="46"/>
      <c r="L9" s="46"/>
      <c r="M9" s="46"/>
      <c r="N9" s="47"/>
      <c r="O9" s="46"/>
      <c r="P9" s="44"/>
      <c r="Q9" s="44"/>
      <c r="R9" s="44"/>
      <c r="S9" s="44"/>
      <c r="T9" s="44"/>
      <c r="U9" s="45"/>
      <c r="V9" s="45"/>
    </row>
    <row r="10" spans="1:22" x14ac:dyDescent="0.2">
      <c r="A10" s="49"/>
      <c r="B10" s="50" t="s">
        <v>193</v>
      </c>
      <c r="C10" s="51"/>
      <c r="D10" s="52"/>
      <c r="E10" s="53"/>
      <c r="F10" s="54"/>
      <c r="G10" s="55"/>
      <c r="H10" s="56"/>
      <c r="I10" s="57"/>
      <c r="J10" s="58"/>
      <c r="K10" s="53"/>
      <c r="L10" s="53"/>
      <c r="M10" s="53"/>
      <c r="N10" s="59"/>
      <c r="O10" s="57"/>
      <c r="P10" s="60"/>
      <c r="Q10" s="60"/>
      <c r="R10" s="60"/>
      <c r="S10" s="60"/>
      <c r="T10" s="60"/>
      <c r="U10" s="54"/>
      <c r="V10" s="54"/>
    </row>
    <row r="11" spans="1:22" x14ac:dyDescent="0.2">
      <c r="A11" s="61" t="s">
        <v>7</v>
      </c>
      <c r="B11" s="62" t="s">
        <v>8</v>
      </c>
      <c r="C11" s="63">
        <v>15</v>
      </c>
      <c r="D11" s="54">
        <f t="shared" ref="D11:D18" si="0">ROUND(E11*C11,1)</f>
        <v>568.5</v>
      </c>
      <c r="E11" s="53">
        <v>37.902999999999999</v>
      </c>
      <c r="F11" s="54">
        <v>191.2</v>
      </c>
      <c r="G11" s="57">
        <f t="shared" ref="G11:G18" si="1">F11/C11</f>
        <v>12.746666666666666</v>
      </c>
      <c r="H11" s="54">
        <f t="shared" ref="H11:H26" si="2">ROUND(I11*C11,1)</f>
        <v>269.8</v>
      </c>
      <c r="I11" s="57">
        <v>17.9874746208</v>
      </c>
      <c r="J11" s="54">
        <v>268</v>
      </c>
      <c r="K11" s="57">
        <f>J11/C11</f>
        <v>17.866666666666667</v>
      </c>
      <c r="L11" s="64"/>
      <c r="M11" s="64"/>
      <c r="N11" s="54">
        <f t="shared" ref="N11:N26" si="3">ROUND(O11*C11,1)</f>
        <v>276</v>
      </c>
      <c r="O11" s="57">
        <v>18.399000000000001</v>
      </c>
      <c r="P11" s="54">
        <f t="shared" ref="P11:T18" si="4">ROUND($C11*$G11*P$6,1)</f>
        <v>261.89999999999998</v>
      </c>
      <c r="Q11" s="54">
        <f t="shared" si="4"/>
        <v>309.7</v>
      </c>
      <c r="R11" s="54">
        <f t="shared" si="4"/>
        <v>281.10000000000002</v>
      </c>
      <c r="S11" s="54">
        <f t="shared" si="4"/>
        <v>414.9</v>
      </c>
      <c r="T11" s="54">
        <f t="shared" si="4"/>
        <v>573.6</v>
      </c>
      <c r="U11" s="54">
        <f t="shared" ref="U11:V26" si="5">ROUND($H11*U$6,1)</f>
        <v>445.2</v>
      </c>
      <c r="V11" s="54">
        <f t="shared" si="5"/>
        <v>566.6</v>
      </c>
    </row>
    <row r="12" spans="1:22" x14ac:dyDescent="0.2">
      <c r="A12" s="61" t="s">
        <v>9</v>
      </c>
      <c r="B12" s="62" t="s">
        <v>10</v>
      </c>
      <c r="C12" s="63">
        <v>15</v>
      </c>
      <c r="D12" s="54">
        <f t="shared" si="0"/>
        <v>568.5</v>
      </c>
      <c r="E12" s="53">
        <v>37.902999999999999</v>
      </c>
      <c r="F12" s="54">
        <v>266.7</v>
      </c>
      <c r="G12" s="57">
        <f t="shared" si="1"/>
        <v>17.779999999999998</v>
      </c>
      <c r="H12" s="54">
        <f t="shared" si="2"/>
        <v>269.8</v>
      </c>
      <c r="I12" s="57">
        <v>17.9874746208</v>
      </c>
      <c r="J12" s="54">
        <v>268</v>
      </c>
      <c r="K12" s="57">
        <f t="shared" ref="K12:K26" si="6">J12/C12</f>
        <v>17.866666666666667</v>
      </c>
      <c r="L12" s="64"/>
      <c r="M12" s="64"/>
      <c r="N12" s="54">
        <f t="shared" si="3"/>
        <v>276</v>
      </c>
      <c r="O12" s="57">
        <v>18.399000000000001</v>
      </c>
      <c r="P12" s="54">
        <f t="shared" si="4"/>
        <v>365.4</v>
      </c>
      <c r="Q12" s="54">
        <f t="shared" si="4"/>
        <v>432.1</v>
      </c>
      <c r="R12" s="54">
        <f t="shared" si="4"/>
        <v>392</v>
      </c>
      <c r="S12" s="54">
        <f t="shared" si="4"/>
        <v>578.70000000000005</v>
      </c>
      <c r="T12" s="54">
        <f t="shared" si="4"/>
        <v>800.1</v>
      </c>
      <c r="U12" s="54">
        <f t="shared" si="5"/>
        <v>445.2</v>
      </c>
      <c r="V12" s="54">
        <f t="shared" si="5"/>
        <v>566.6</v>
      </c>
    </row>
    <row r="13" spans="1:22" x14ac:dyDescent="0.2">
      <c r="A13" s="65" t="s">
        <v>11</v>
      </c>
      <c r="B13" s="62" t="s">
        <v>12</v>
      </c>
      <c r="C13" s="63">
        <v>12</v>
      </c>
      <c r="D13" s="54">
        <f t="shared" si="0"/>
        <v>454.8</v>
      </c>
      <c r="E13" s="53">
        <v>37.902999999999999</v>
      </c>
      <c r="F13" s="54">
        <v>213.5</v>
      </c>
      <c r="G13" s="57">
        <f t="shared" si="1"/>
        <v>17.791666666666668</v>
      </c>
      <c r="H13" s="54">
        <f t="shared" si="2"/>
        <v>215.9</v>
      </c>
      <c r="I13" s="57">
        <v>17.995384680000004</v>
      </c>
      <c r="J13" s="54">
        <v>209.1</v>
      </c>
      <c r="K13" s="57">
        <f t="shared" si="6"/>
        <v>17.425000000000001</v>
      </c>
      <c r="L13" s="64"/>
      <c r="M13" s="64"/>
      <c r="N13" s="54">
        <f t="shared" si="3"/>
        <v>220.8</v>
      </c>
      <c r="O13" s="57">
        <v>18.399000000000001</v>
      </c>
      <c r="P13" s="54">
        <f t="shared" si="4"/>
        <v>292.5</v>
      </c>
      <c r="Q13" s="54">
        <f t="shared" si="4"/>
        <v>345.9</v>
      </c>
      <c r="R13" s="54">
        <f t="shared" si="4"/>
        <v>313.8</v>
      </c>
      <c r="S13" s="54">
        <f t="shared" si="4"/>
        <v>463.3</v>
      </c>
      <c r="T13" s="54">
        <f t="shared" si="4"/>
        <v>640.5</v>
      </c>
      <c r="U13" s="54">
        <f t="shared" si="5"/>
        <v>356.2</v>
      </c>
      <c r="V13" s="54">
        <f t="shared" si="5"/>
        <v>453.4</v>
      </c>
    </row>
    <row r="14" spans="1:22" x14ac:dyDescent="0.2">
      <c r="A14" s="61" t="s">
        <v>13</v>
      </c>
      <c r="B14" s="62" t="s">
        <v>14</v>
      </c>
      <c r="C14" s="63">
        <v>5</v>
      </c>
      <c r="D14" s="54">
        <f t="shared" si="0"/>
        <v>189.5</v>
      </c>
      <c r="E14" s="53">
        <v>37.902999999999999</v>
      </c>
      <c r="F14" s="54">
        <v>88.8</v>
      </c>
      <c r="G14" s="57">
        <f t="shared" si="1"/>
        <v>17.759999999999998</v>
      </c>
      <c r="H14" s="54">
        <f t="shared" si="2"/>
        <v>90.1</v>
      </c>
      <c r="I14" s="57">
        <v>18.011204798400005</v>
      </c>
      <c r="J14" s="54">
        <v>89.5</v>
      </c>
      <c r="K14" s="57">
        <f t="shared" si="6"/>
        <v>17.899999999999999</v>
      </c>
      <c r="L14" s="64"/>
      <c r="M14" s="64"/>
      <c r="N14" s="54">
        <f t="shared" si="3"/>
        <v>92</v>
      </c>
      <c r="O14" s="57">
        <v>18.399000000000001</v>
      </c>
      <c r="P14" s="54">
        <f t="shared" si="4"/>
        <v>121.7</v>
      </c>
      <c r="Q14" s="54">
        <f t="shared" si="4"/>
        <v>143.9</v>
      </c>
      <c r="R14" s="54">
        <f t="shared" si="4"/>
        <v>130.5</v>
      </c>
      <c r="S14" s="54">
        <f t="shared" si="4"/>
        <v>192.7</v>
      </c>
      <c r="T14" s="54">
        <f t="shared" si="4"/>
        <v>266.39999999999998</v>
      </c>
      <c r="U14" s="54">
        <f t="shared" si="5"/>
        <v>148.69999999999999</v>
      </c>
      <c r="V14" s="54">
        <f t="shared" si="5"/>
        <v>189.2</v>
      </c>
    </row>
    <row r="15" spans="1:22" x14ac:dyDescent="0.2">
      <c r="A15" s="61" t="s">
        <v>15</v>
      </c>
      <c r="B15" s="62" t="s">
        <v>16</v>
      </c>
      <c r="C15" s="63">
        <v>9</v>
      </c>
      <c r="D15" s="54">
        <f t="shared" si="0"/>
        <v>341.1</v>
      </c>
      <c r="E15" s="53">
        <v>37.902999999999999</v>
      </c>
      <c r="F15" s="54">
        <v>159.80000000000001</v>
      </c>
      <c r="G15" s="57">
        <f t="shared" si="1"/>
        <v>17.755555555555556</v>
      </c>
      <c r="H15" s="54">
        <f t="shared" si="2"/>
        <v>161.80000000000001</v>
      </c>
      <c r="I15" s="57">
        <v>17.982201248000003</v>
      </c>
      <c r="J15" s="54">
        <v>160.80000000000001</v>
      </c>
      <c r="K15" s="57">
        <f t="shared" si="6"/>
        <v>17.866666666666667</v>
      </c>
      <c r="L15" s="64"/>
      <c r="M15" s="64"/>
      <c r="N15" s="54">
        <f t="shared" si="3"/>
        <v>165.6</v>
      </c>
      <c r="O15" s="57">
        <v>18.399000000000001</v>
      </c>
      <c r="P15" s="54">
        <f t="shared" si="4"/>
        <v>218.9</v>
      </c>
      <c r="Q15" s="54">
        <f t="shared" si="4"/>
        <v>258.89999999999998</v>
      </c>
      <c r="R15" s="54">
        <f t="shared" si="4"/>
        <v>234.9</v>
      </c>
      <c r="S15" s="54">
        <f t="shared" si="4"/>
        <v>346.8</v>
      </c>
      <c r="T15" s="54">
        <f t="shared" si="4"/>
        <v>479.4</v>
      </c>
      <c r="U15" s="54">
        <f t="shared" si="5"/>
        <v>267</v>
      </c>
      <c r="V15" s="54">
        <f t="shared" si="5"/>
        <v>339.8</v>
      </c>
    </row>
    <row r="16" spans="1:22" x14ac:dyDescent="0.2">
      <c r="A16" s="61" t="s">
        <v>17</v>
      </c>
      <c r="B16" s="62" t="s">
        <v>18</v>
      </c>
      <c r="C16" s="63">
        <v>6</v>
      </c>
      <c r="D16" s="54">
        <f t="shared" si="0"/>
        <v>227.4</v>
      </c>
      <c r="E16" s="53">
        <v>37.902999999999999</v>
      </c>
      <c r="F16" s="54">
        <v>106.8</v>
      </c>
      <c r="G16" s="57">
        <f t="shared" si="1"/>
        <v>17.8</v>
      </c>
      <c r="H16" s="54">
        <f t="shared" si="2"/>
        <v>107.9</v>
      </c>
      <c r="I16" s="57">
        <v>17.982201248000003</v>
      </c>
      <c r="J16" s="54">
        <v>107.3</v>
      </c>
      <c r="K16" s="57">
        <f t="shared" si="6"/>
        <v>17.883333333333333</v>
      </c>
      <c r="L16" s="64"/>
      <c r="M16" s="64"/>
      <c r="N16" s="54">
        <f t="shared" si="3"/>
        <v>110.4</v>
      </c>
      <c r="O16" s="57">
        <v>18.399000000000001</v>
      </c>
      <c r="P16" s="54">
        <f t="shared" si="4"/>
        <v>146.30000000000001</v>
      </c>
      <c r="Q16" s="54">
        <f t="shared" si="4"/>
        <v>173</v>
      </c>
      <c r="R16" s="54">
        <f t="shared" si="4"/>
        <v>157</v>
      </c>
      <c r="S16" s="54">
        <f t="shared" si="4"/>
        <v>231.8</v>
      </c>
      <c r="T16" s="54">
        <f t="shared" si="4"/>
        <v>320.39999999999998</v>
      </c>
      <c r="U16" s="54">
        <f t="shared" si="5"/>
        <v>178</v>
      </c>
      <c r="V16" s="54">
        <f t="shared" si="5"/>
        <v>226.6</v>
      </c>
    </row>
    <row r="17" spans="1:22" x14ac:dyDescent="0.2">
      <c r="A17" s="61" t="s">
        <v>19</v>
      </c>
      <c r="B17" s="62" t="s">
        <v>20</v>
      </c>
      <c r="C17" s="63">
        <v>8</v>
      </c>
      <c r="D17" s="54">
        <f t="shared" si="0"/>
        <v>303.2</v>
      </c>
      <c r="E17" s="53">
        <v>37.902999999999999</v>
      </c>
      <c r="F17" s="54">
        <v>142.30000000000001</v>
      </c>
      <c r="G17" s="57">
        <f t="shared" si="1"/>
        <v>17.787500000000001</v>
      </c>
      <c r="H17" s="54">
        <f t="shared" si="2"/>
        <v>143.9</v>
      </c>
      <c r="I17" s="57">
        <v>17.982201248000003</v>
      </c>
      <c r="J17" s="54">
        <v>142.9</v>
      </c>
      <c r="K17" s="57">
        <f t="shared" si="6"/>
        <v>17.862500000000001</v>
      </c>
      <c r="L17" s="64"/>
      <c r="M17" s="64"/>
      <c r="N17" s="54">
        <f t="shared" si="3"/>
        <v>147.19999999999999</v>
      </c>
      <c r="O17" s="57">
        <v>18.399000000000001</v>
      </c>
      <c r="P17" s="54">
        <f t="shared" si="4"/>
        <v>195</v>
      </c>
      <c r="Q17" s="54">
        <f t="shared" si="4"/>
        <v>230.5</v>
      </c>
      <c r="R17" s="54">
        <f t="shared" si="4"/>
        <v>209.2</v>
      </c>
      <c r="S17" s="54">
        <f t="shared" si="4"/>
        <v>308.8</v>
      </c>
      <c r="T17" s="54">
        <f t="shared" si="4"/>
        <v>426.9</v>
      </c>
      <c r="U17" s="54">
        <f t="shared" si="5"/>
        <v>237.4</v>
      </c>
      <c r="V17" s="54">
        <f t="shared" si="5"/>
        <v>302.2</v>
      </c>
    </row>
    <row r="18" spans="1:22" x14ac:dyDescent="0.2">
      <c r="A18" s="61" t="s">
        <v>21</v>
      </c>
      <c r="B18" s="62" t="s">
        <v>22</v>
      </c>
      <c r="C18" s="63">
        <v>14</v>
      </c>
      <c r="D18" s="54">
        <f t="shared" si="0"/>
        <v>530.6</v>
      </c>
      <c r="E18" s="53">
        <v>37.902999999999999</v>
      </c>
      <c r="F18" s="54">
        <v>249.1</v>
      </c>
      <c r="G18" s="57">
        <f t="shared" si="1"/>
        <v>17.792857142857141</v>
      </c>
      <c r="H18" s="54">
        <f t="shared" si="2"/>
        <v>251.8</v>
      </c>
      <c r="I18" s="57">
        <v>17.982201248000003</v>
      </c>
      <c r="J18" s="54">
        <v>250.2</v>
      </c>
      <c r="K18" s="57">
        <f t="shared" si="6"/>
        <v>17.87142857142857</v>
      </c>
      <c r="L18" s="64"/>
      <c r="M18" s="64"/>
      <c r="N18" s="54">
        <f t="shared" si="3"/>
        <v>257.60000000000002</v>
      </c>
      <c r="O18" s="57">
        <v>18.399000000000001</v>
      </c>
      <c r="P18" s="54">
        <f t="shared" si="4"/>
        <v>341.3</v>
      </c>
      <c r="Q18" s="54">
        <f t="shared" si="4"/>
        <v>403.5</v>
      </c>
      <c r="R18" s="54">
        <f t="shared" si="4"/>
        <v>366.2</v>
      </c>
      <c r="S18" s="54">
        <f t="shared" si="4"/>
        <v>540.5</v>
      </c>
      <c r="T18" s="54">
        <f t="shared" si="4"/>
        <v>747.3</v>
      </c>
      <c r="U18" s="54">
        <f t="shared" si="5"/>
        <v>415.5</v>
      </c>
      <c r="V18" s="54">
        <f t="shared" si="5"/>
        <v>528.79999999999995</v>
      </c>
    </row>
    <row r="19" spans="1:22" x14ac:dyDescent="0.2">
      <c r="A19" s="61" t="s">
        <v>23</v>
      </c>
      <c r="B19" s="62" t="s">
        <v>24</v>
      </c>
      <c r="C19" s="54"/>
      <c r="D19" s="54"/>
      <c r="E19" s="53">
        <v>37.902999999999999</v>
      </c>
      <c r="F19" s="54"/>
      <c r="G19" s="57"/>
      <c r="H19" s="54">
        <f t="shared" si="2"/>
        <v>0</v>
      </c>
      <c r="I19" s="57">
        <v>0</v>
      </c>
      <c r="J19" s="54">
        <v>0</v>
      </c>
      <c r="K19" s="57">
        <v>0</v>
      </c>
      <c r="L19" s="64"/>
      <c r="M19" s="64"/>
      <c r="N19" s="54">
        <f t="shared" si="3"/>
        <v>0</v>
      </c>
      <c r="O19" s="57">
        <v>18.399000000000001</v>
      </c>
      <c r="P19" s="54"/>
      <c r="Q19" s="54"/>
      <c r="R19" s="54"/>
      <c r="S19" s="54"/>
      <c r="T19" s="54"/>
      <c r="U19" s="54">
        <f t="shared" si="5"/>
        <v>0</v>
      </c>
      <c r="V19" s="54">
        <f t="shared" si="5"/>
        <v>0</v>
      </c>
    </row>
    <row r="20" spans="1:22" x14ac:dyDescent="0.2">
      <c r="A20" s="61" t="s">
        <v>25</v>
      </c>
      <c r="B20" s="62" t="s">
        <v>26</v>
      </c>
      <c r="C20" s="63">
        <v>15</v>
      </c>
      <c r="D20" s="54">
        <f t="shared" ref="D20:D26" si="7">ROUND(E20*C20,1)</f>
        <v>568.5</v>
      </c>
      <c r="E20" s="53">
        <v>37.902999999999999</v>
      </c>
      <c r="F20" s="54">
        <v>302.7</v>
      </c>
      <c r="G20" s="57">
        <f t="shared" ref="G20:G26" si="8">F20/C20</f>
        <v>20.18</v>
      </c>
      <c r="H20" s="54">
        <f t="shared" si="2"/>
        <v>305.8</v>
      </c>
      <c r="I20" s="57">
        <v>20.384222558400001</v>
      </c>
      <c r="J20" s="54">
        <v>296.2</v>
      </c>
      <c r="K20" s="57">
        <f t="shared" si="6"/>
        <v>19.746666666666666</v>
      </c>
      <c r="L20" s="64"/>
      <c r="M20" s="64"/>
      <c r="N20" s="54">
        <f t="shared" si="3"/>
        <v>478.3</v>
      </c>
      <c r="O20" s="57">
        <f t="shared" ref="O20:O25" si="9">((423.7/C20)*1.06)*1.065</f>
        <v>31.887661999999999</v>
      </c>
      <c r="P20" s="54">
        <f>ROUND($C20*$G20*P$6,1)</f>
        <v>414.7</v>
      </c>
      <c r="Q20" s="54">
        <v>0</v>
      </c>
      <c r="R20" s="54">
        <f t="shared" ref="R20:T22" si="10">ROUND($C20*$G20*R$6,1)</f>
        <v>445</v>
      </c>
      <c r="S20" s="54">
        <f t="shared" si="10"/>
        <v>656.9</v>
      </c>
      <c r="T20" s="54">
        <f t="shared" si="10"/>
        <v>908.1</v>
      </c>
      <c r="U20" s="54">
        <f t="shared" si="5"/>
        <v>504.6</v>
      </c>
      <c r="V20" s="54">
        <f t="shared" si="5"/>
        <v>642.20000000000005</v>
      </c>
    </row>
    <row r="21" spans="1:22" x14ac:dyDescent="0.2">
      <c r="A21" s="61" t="s">
        <v>27</v>
      </c>
      <c r="B21" s="62" t="s">
        <v>26</v>
      </c>
      <c r="C21" s="63">
        <v>30</v>
      </c>
      <c r="D21" s="54">
        <f t="shared" si="7"/>
        <v>1137.0999999999999</v>
      </c>
      <c r="E21" s="53">
        <v>37.902999999999999</v>
      </c>
      <c r="F21" s="54">
        <v>302.7</v>
      </c>
      <c r="G21" s="57">
        <f t="shared" si="8"/>
        <v>10.09</v>
      </c>
      <c r="H21" s="54">
        <f t="shared" si="2"/>
        <v>305.8</v>
      </c>
      <c r="I21" s="57">
        <v>10.192111279200001</v>
      </c>
      <c r="J21" s="54">
        <v>296.2</v>
      </c>
      <c r="K21" s="57">
        <f t="shared" si="6"/>
        <v>9.8733333333333331</v>
      </c>
      <c r="L21" s="64"/>
      <c r="M21" s="64"/>
      <c r="N21" s="54">
        <f t="shared" si="3"/>
        <v>478.3</v>
      </c>
      <c r="O21" s="57">
        <f t="shared" si="9"/>
        <v>15.943830999999999</v>
      </c>
      <c r="P21" s="54">
        <f>ROUND($C21*$G21*P$6,1)</f>
        <v>414.7</v>
      </c>
      <c r="Q21" s="54">
        <v>0</v>
      </c>
      <c r="R21" s="54">
        <f t="shared" si="10"/>
        <v>445</v>
      </c>
      <c r="S21" s="54">
        <f t="shared" si="10"/>
        <v>656.9</v>
      </c>
      <c r="T21" s="54">
        <f t="shared" si="10"/>
        <v>908.1</v>
      </c>
      <c r="U21" s="54">
        <f t="shared" si="5"/>
        <v>504.6</v>
      </c>
      <c r="V21" s="54">
        <f t="shared" si="5"/>
        <v>642.20000000000005</v>
      </c>
    </row>
    <row r="22" spans="1:22" x14ac:dyDescent="0.2">
      <c r="A22" s="61" t="s">
        <v>28</v>
      </c>
      <c r="B22" s="62" t="s">
        <v>26</v>
      </c>
      <c r="C22" s="63">
        <v>45</v>
      </c>
      <c r="D22" s="54">
        <f t="shared" si="7"/>
        <v>1705.6</v>
      </c>
      <c r="E22" s="53">
        <v>37.902999999999999</v>
      </c>
      <c r="F22" s="54">
        <v>302.7</v>
      </c>
      <c r="G22" s="57">
        <f t="shared" si="8"/>
        <v>6.7266666666666666</v>
      </c>
      <c r="H22" s="54">
        <f t="shared" si="2"/>
        <v>305.8</v>
      </c>
      <c r="I22" s="57">
        <v>6.7947408528000004</v>
      </c>
      <c r="J22" s="54">
        <v>296.2</v>
      </c>
      <c r="K22" s="57">
        <f t="shared" si="6"/>
        <v>6.5822222222222218</v>
      </c>
      <c r="L22" s="64"/>
      <c r="M22" s="64"/>
      <c r="N22" s="54">
        <f t="shared" si="3"/>
        <v>478.3</v>
      </c>
      <c r="O22" s="57">
        <f t="shared" si="9"/>
        <v>10.629220666666667</v>
      </c>
      <c r="P22" s="54">
        <f>ROUND($C22*$G22*P$6,1)</f>
        <v>414.7</v>
      </c>
      <c r="Q22" s="54">
        <v>0</v>
      </c>
      <c r="R22" s="54">
        <f t="shared" si="10"/>
        <v>445</v>
      </c>
      <c r="S22" s="54">
        <f t="shared" si="10"/>
        <v>656.9</v>
      </c>
      <c r="T22" s="54">
        <f t="shared" si="10"/>
        <v>908.1</v>
      </c>
      <c r="U22" s="54">
        <f t="shared" si="5"/>
        <v>504.6</v>
      </c>
      <c r="V22" s="54">
        <f t="shared" si="5"/>
        <v>642.20000000000005</v>
      </c>
    </row>
    <row r="23" spans="1:22" x14ac:dyDescent="0.2">
      <c r="A23" s="61" t="s">
        <v>29</v>
      </c>
      <c r="B23" s="62" t="s">
        <v>30</v>
      </c>
      <c r="C23" s="63">
        <v>15</v>
      </c>
      <c r="D23" s="54">
        <f t="shared" si="7"/>
        <v>568.5</v>
      </c>
      <c r="E23" s="53">
        <v>37.902999999999999</v>
      </c>
      <c r="F23" s="54">
        <v>340.6</v>
      </c>
      <c r="G23" s="57">
        <f t="shared" si="8"/>
        <v>22.706666666666667</v>
      </c>
      <c r="H23" s="54">
        <f t="shared" si="2"/>
        <v>305.8</v>
      </c>
      <c r="I23" s="57">
        <v>20.384222558400001</v>
      </c>
      <c r="J23" s="54">
        <v>296.2</v>
      </c>
      <c r="K23" s="57">
        <f t="shared" si="6"/>
        <v>19.746666666666666</v>
      </c>
      <c r="L23" s="64"/>
      <c r="M23" s="64"/>
      <c r="N23" s="54">
        <f t="shared" si="3"/>
        <v>478.3</v>
      </c>
      <c r="O23" s="57">
        <f t="shared" si="9"/>
        <v>31.887661999999999</v>
      </c>
      <c r="P23" s="54">
        <v>0</v>
      </c>
      <c r="Q23" s="54">
        <f t="shared" ref="Q23:S26" si="11">ROUND($C23*$G23*Q$6,1)</f>
        <v>551.79999999999995</v>
      </c>
      <c r="R23" s="54">
        <f t="shared" si="11"/>
        <v>500.7</v>
      </c>
      <c r="S23" s="54">
        <f t="shared" si="11"/>
        <v>739.1</v>
      </c>
      <c r="T23" s="54">
        <v>0</v>
      </c>
      <c r="U23" s="54">
        <f t="shared" si="5"/>
        <v>504.6</v>
      </c>
      <c r="V23" s="54">
        <f t="shared" si="5"/>
        <v>642.20000000000005</v>
      </c>
    </row>
    <row r="24" spans="1:22" x14ac:dyDescent="0.2">
      <c r="A24" s="61" t="s">
        <v>31</v>
      </c>
      <c r="B24" s="62" t="s">
        <v>30</v>
      </c>
      <c r="C24" s="63">
        <v>30</v>
      </c>
      <c r="D24" s="54">
        <f t="shared" si="7"/>
        <v>1137.0999999999999</v>
      </c>
      <c r="E24" s="53">
        <v>37.902999999999999</v>
      </c>
      <c r="F24" s="54">
        <v>340.6</v>
      </c>
      <c r="G24" s="57">
        <f t="shared" si="8"/>
        <v>11.353333333333333</v>
      </c>
      <c r="H24" s="54">
        <f t="shared" si="2"/>
        <v>305.8</v>
      </c>
      <c r="I24" s="57">
        <v>10.192111279200001</v>
      </c>
      <c r="J24" s="54">
        <v>296.2</v>
      </c>
      <c r="K24" s="57">
        <f t="shared" si="6"/>
        <v>9.8733333333333331</v>
      </c>
      <c r="L24" s="64"/>
      <c r="M24" s="64"/>
      <c r="N24" s="54">
        <f t="shared" si="3"/>
        <v>478.3</v>
      </c>
      <c r="O24" s="57">
        <f t="shared" si="9"/>
        <v>15.943830999999999</v>
      </c>
      <c r="P24" s="54">
        <v>0</v>
      </c>
      <c r="Q24" s="54">
        <f t="shared" si="11"/>
        <v>551.79999999999995</v>
      </c>
      <c r="R24" s="54">
        <f t="shared" si="11"/>
        <v>500.7</v>
      </c>
      <c r="S24" s="54">
        <f t="shared" si="11"/>
        <v>739.1</v>
      </c>
      <c r="T24" s="54">
        <v>0</v>
      </c>
      <c r="U24" s="54">
        <f t="shared" si="5"/>
        <v>504.6</v>
      </c>
      <c r="V24" s="54">
        <f t="shared" si="5"/>
        <v>642.20000000000005</v>
      </c>
    </row>
    <row r="25" spans="1:22" x14ac:dyDescent="0.2">
      <c r="A25" s="61" t="s">
        <v>32</v>
      </c>
      <c r="B25" s="62" t="s">
        <v>30</v>
      </c>
      <c r="C25" s="63">
        <v>45</v>
      </c>
      <c r="D25" s="54">
        <f t="shared" si="7"/>
        <v>1705.6</v>
      </c>
      <c r="E25" s="53">
        <v>37.902999999999999</v>
      </c>
      <c r="F25" s="54">
        <v>340.6</v>
      </c>
      <c r="G25" s="57">
        <f t="shared" si="8"/>
        <v>7.568888888888889</v>
      </c>
      <c r="H25" s="54">
        <f t="shared" si="2"/>
        <v>305.8</v>
      </c>
      <c r="I25" s="57">
        <v>6.7947408528000004</v>
      </c>
      <c r="J25" s="54">
        <v>296.2</v>
      </c>
      <c r="K25" s="57">
        <f t="shared" si="6"/>
        <v>6.5822222222222218</v>
      </c>
      <c r="L25" s="64"/>
      <c r="M25" s="64"/>
      <c r="N25" s="54">
        <f t="shared" si="3"/>
        <v>478.3</v>
      </c>
      <c r="O25" s="57">
        <f t="shared" si="9"/>
        <v>10.629220666666667</v>
      </c>
      <c r="P25" s="54">
        <v>0</v>
      </c>
      <c r="Q25" s="54">
        <f t="shared" si="11"/>
        <v>551.79999999999995</v>
      </c>
      <c r="R25" s="54">
        <f t="shared" si="11"/>
        <v>500.7</v>
      </c>
      <c r="S25" s="54">
        <f t="shared" si="11"/>
        <v>739.1</v>
      </c>
      <c r="T25" s="54">
        <v>0</v>
      </c>
      <c r="U25" s="54">
        <f t="shared" si="5"/>
        <v>504.6</v>
      </c>
      <c r="V25" s="54">
        <f t="shared" si="5"/>
        <v>642.20000000000005</v>
      </c>
    </row>
    <row r="26" spans="1:22" x14ac:dyDescent="0.2">
      <c r="A26" s="61" t="s">
        <v>33</v>
      </c>
      <c r="B26" s="62" t="s">
        <v>34</v>
      </c>
      <c r="C26" s="63">
        <v>21.43</v>
      </c>
      <c r="D26" s="54">
        <f t="shared" si="7"/>
        <v>812.3</v>
      </c>
      <c r="E26" s="53">
        <v>37.902999999999999</v>
      </c>
      <c r="F26" s="54">
        <v>381.2</v>
      </c>
      <c r="G26" s="57">
        <f t="shared" si="8"/>
        <v>17.78814745683621</v>
      </c>
      <c r="H26" s="54">
        <f t="shared" si="2"/>
        <v>385.4</v>
      </c>
      <c r="I26" s="57">
        <v>17.983111723005138</v>
      </c>
      <c r="J26" s="54">
        <v>357.4</v>
      </c>
      <c r="K26" s="57">
        <f t="shared" si="6"/>
        <v>16.677554829678019</v>
      </c>
      <c r="L26" s="64"/>
      <c r="M26" s="64"/>
      <c r="N26" s="54">
        <f t="shared" si="3"/>
        <v>394.3</v>
      </c>
      <c r="O26" s="57">
        <v>18.399000000000001</v>
      </c>
      <c r="P26" s="54">
        <f>ROUND($C26*$G26*P$6,1)</f>
        <v>522.20000000000005</v>
      </c>
      <c r="Q26" s="54">
        <f t="shared" si="11"/>
        <v>617.5</v>
      </c>
      <c r="R26" s="54">
        <f t="shared" si="11"/>
        <v>560.4</v>
      </c>
      <c r="S26" s="54">
        <f t="shared" si="11"/>
        <v>827.2</v>
      </c>
      <c r="T26" s="54">
        <f>ROUND($C26*$G26*T$6,1)</f>
        <v>1143.5999999999999</v>
      </c>
      <c r="U26" s="54">
        <f t="shared" si="5"/>
        <v>635.9</v>
      </c>
      <c r="V26" s="54">
        <f t="shared" si="5"/>
        <v>809.3</v>
      </c>
    </row>
    <row r="27" spans="1:22" x14ac:dyDescent="0.2">
      <c r="A27" s="66"/>
      <c r="B27" s="67"/>
      <c r="C27" s="68"/>
      <c r="D27" s="68"/>
      <c r="E27" s="69"/>
      <c r="F27" s="68"/>
      <c r="G27" s="70"/>
      <c r="H27" s="71"/>
      <c r="I27" s="69"/>
      <c r="J27" s="68"/>
      <c r="K27" s="69"/>
      <c r="L27" s="69"/>
      <c r="M27" s="69"/>
      <c r="N27" s="68"/>
      <c r="O27" s="69"/>
      <c r="P27" s="68"/>
      <c r="Q27" s="68"/>
      <c r="R27" s="68"/>
      <c r="S27" s="68"/>
      <c r="T27" s="68"/>
      <c r="U27" s="69"/>
      <c r="V27" s="69"/>
    </row>
    <row r="28" spans="1:22" x14ac:dyDescent="0.2">
      <c r="A28" s="33"/>
      <c r="B28" s="34" t="s">
        <v>4</v>
      </c>
      <c r="C28" s="35"/>
      <c r="D28" s="36"/>
      <c r="E28" s="37"/>
      <c r="F28" s="38"/>
      <c r="G28" s="37"/>
      <c r="H28" s="38"/>
      <c r="I28" s="37"/>
      <c r="J28" s="36"/>
      <c r="K28" s="36"/>
      <c r="L28" s="36"/>
      <c r="M28" s="36"/>
      <c r="N28" s="37"/>
      <c r="O28" s="37"/>
      <c r="P28" s="39"/>
      <c r="Q28" s="40"/>
      <c r="R28" s="40"/>
      <c r="S28" s="40"/>
      <c r="T28" s="40"/>
      <c r="U28" s="36"/>
      <c r="V28" s="41"/>
    </row>
    <row r="29" spans="1:22" x14ac:dyDescent="0.2">
      <c r="A29" s="72"/>
      <c r="B29" s="73"/>
      <c r="C29" s="74"/>
      <c r="D29" s="47"/>
      <c r="E29" s="75"/>
      <c r="F29" s="47"/>
      <c r="G29" s="46"/>
      <c r="H29" s="76"/>
      <c r="I29" s="75"/>
      <c r="J29" s="47"/>
      <c r="K29" s="75"/>
      <c r="L29" s="75"/>
      <c r="M29" s="75"/>
      <c r="N29" s="47" t="s">
        <v>203</v>
      </c>
      <c r="O29" s="75"/>
      <c r="P29" s="47"/>
      <c r="Q29" s="47"/>
      <c r="R29" s="47"/>
      <c r="S29" s="47"/>
      <c r="T29" s="47"/>
      <c r="U29" s="75"/>
      <c r="V29" s="75"/>
    </row>
    <row r="30" spans="1:22" s="78" customFormat="1" ht="14.25" customHeight="1" x14ac:dyDescent="0.2">
      <c r="A30" s="61" t="s">
        <v>36</v>
      </c>
      <c r="B30" s="77" t="s">
        <v>111</v>
      </c>
      <c r="C30" s="63"/>
      <c r="D30" s="54">
        <f t="shared" ref="D30:D61" si="12">ROUND(E30*C30,1)</f>
        <v>0</v>
      </c>
      <c r="E30" s="53">
        <v>0</v>
      </c>
      <c r="F30" s="54">
        <f t="shared" ref="F30:F61" si="13">ROUND(C30*G30,1)</f>
        <v>0</v>
      </c>
      <c r="G30" s="57"/>
      <c r="H30" s="54">
        <f t="shared" ref="H30:H61" si="14">ROUND(I30*C30,1)</f>
        <v>0</v>
      </c>
      <c r="I30" s="57">
        <v>0</v>
      </c>
      <c r="J30" s="54">
        <f t="shared" ref="J30:J61" si="15">ROUND(C30*K30,1)</f>
        <v>0</v>
      </c>
      <c r="K30" s="53">
        <v>0</v>
      </c>
      <c r="L30" s="53"/>
      <c r="M30" s="53"/>
      <c r="N30" s="54">
        <f t="shared" ref="N30:N61" si="16">ROUND(O30*C30,1)</f>
        <v>0</v>
      </c>
      <c r="O30" s="57">
        <v>0</v>
      </c>
      <c r="P30" s="54">
        <f t="shared" ref="P30:T39" si="17">ROUND($C30*$G30*P$6,1)</f>
        <v>0</v>
      </c>
      <c r="Q30" s="54">
        <f t="shared" si="17"/>
        <v>0</v>
      </c>
      <c r="R30" s="54">
        <f t="shared" si="17"/>
        <v>0</v>
      </c>
      <c r="S30" s="54">
        <f t="shared" si="17"/>
        <v>0</v>
      </c>
      <c r="T30" s="54">
        <f t="shared" si="17"/>
        <v>0</v>
      </c>
      <c r="U30" s="54">
        <f t="shared" ref="U30:V49" si="18">ROUND($H30*U$6,1)</f>
        <v>0</v>
      </c>
      <c r="V30" s="54">
        <f t="shared" si="18"/>
        <v>0</v>
      </c>
    </row>
    <row r="31" spans="1:22" s="78" customFormat="1" x14ac:dyDescent="0.2">
      <c r="A31" s="61" t="s">
        <v>35</v>
      </c>
      <c r="B31" s="62" t="s">
        <v>112</v>
      </c>
      <c r="C31" s="63"/>
      <c r="D31" s="54">
        <f t="shared" si="12"/>
        <v>0</v>
      </c>
      <c r="E31" s="53">
        <v>0</v>
      </c>
      <c r="F31" s="54">
        <f t="shared" si="13"/>
        <v>0</v>
      </c>
      <c r="G31" s="57"/>
      <c r="H31" s="54">
        <f t="shared" si="14"/>
        <v>0</v>
      </c>
      <c r="I31" s="57">
        <v>0</v>
      </c>
      <c r="J31" s="54">
        <f t="shared" si="15"/>
        <v>0</v>
      </c>
      <c r="K31" s="53">
        <v>0</v>
      </c>
      <c r="L31" s="53"/>
      <c r="M31" s="53"/>
      <c r="N31" s="54">
        <f t="shared" si="16"/>
        <v>0</v>
      </c>
      <c r="O31" s="57">
        <v>0</v>
      </c>
      <c r="P31" s="54">
        <f t="shared" si="17"/>
        <v>0</v>
      </c>
      <c r="Q31" s="54">
        <f t="shared" si="17"/>
        <v>0</v>
      </c>
      <c r="R31" s="54">
        <f t="shared" si="17"/>
        <v>0</v>
      </c>
      <c r="S31" s="54">
        <f t="shared" si="17"/>
        <v>0</v>
      </c>
      <c r="T31" s="54">
        <f t="shared" si="17"/>
        <v>0</v>
      </c>
      <c r="U31" s="54">
        <f t="shared" si="18"/>
        <v>0</v>
      </c>
      <c r="V31" s="54">
        <f t="shared" si="18"/>
        <v>0</v>
      </c>
    </row>
    <row r="32" spans="1:22" s="78" customFormat="1" x14ac:dyDescent="0.2">
      <c r="A32" s="61" t="s">
        <v>37</v>
      </c>
      <c r="B32" s="62" t="s">
        <v>113</v>
      </c>
      <c r="C32" s="63"/>
      <c r="D32" s="54">
        <f t="shared" si="12"/>
        <v>0</v>
      </c>
      <c r="E32" s="53">
        <v>0</v>
      </c>
      <c r="F32" s="54">
        <f t="shared" si="13"/>
        <v>0</v>
      </c>
      <c r="G32" s="57"/>
      <c r="H32" s="54">
        <f t="shared" si="14"/>
        <v>0</v>
      </c>
      <c r="I32" s="57">
        <v>0</v>
      </c>
      <c r="J32" s="54">
        <f t="shared" si="15"/>
        <v>0</v>
      </c>
      <c r="K32" s="53">
        <v>0</v>
      </c>
      <c r="L32" s="53"/>
      <c r="M32" s="53"/>
      <c r="N32" s="54">
        <f t="shared" si="16"/>
        <v>0</v>
      </c>
      <c r="O32" s="57">
        <v>0</v>
      </c>
      <c r="P32" s="54">
        <f t="shared" si="17"/>
        <v>0</v>
      </c>
      <c r="Q32" s="54">
        <f t="shared" si="17"/>
        <v>0</v>
      </c>
      <c r="R32" s="54">
        <f t="shared" si="17"/>
        <v>0</v>
      </c>
      <c r="S32" s="54">
        <f t="shared" si="17"/>
        <v>0</v>
      </c>
      <c r="T32" s="54">
        <f t="shared" si="17"/>
        <v>0</v>
      </c>
      <c r="U32" s="54">
        <f t="shared" si="18"/>
        <v>0</v>
      </c>
      <c r="V32" s="54">
        <f t="shared" si="18"/>
        <v>0</v>
      </c>
    </row>
    <row r="33" spans="1:22" s="78" customFormat="1" x14ac:dyDescent="0.2">
      <c r="A33" s="61" t="s">
        <v>49</v>
      </c>
      <c r="B33" s="62" t="s">
        <v>114</v>
      </c>
      <c r="C33" s="63"/>
      <c r="D33" s="54">
        <f t="shared" si="12"/>
        <v>0</v>
      </c>
      <c r="E33" s="53">
        <v>0</v>
      </c>
      <c r="F33" s="54">
        <f t="shared" si="13"/>
        <v>0</v>
      </c>
      <c r="G33" s="57"/>
      <c r="H33" s="54">
        <f t="shared" si="14"/>
        <v>0</v>
      </c>
      <c r="I33" s="57">
        <v>0</v>
      </c>
      <c r="J33" s="54">
        <f t="shared" si="15"/>
        <v>0</v>
      </c>
      <c r="K33" s="53">
        <v>0</v>
      </c>
      <c r="L33" s="53"/>
      <c r="M33" s="53"/>
      <c r="N33" s="54">
        <f t="shared" si="16"/>
        <v>0</v>
      </c>
      <c r="O33" s="57">
        <v>0</v>
      </c>
      <c r="P33" s="54">
        <f t="shared" si="17"/>
        <v>0</v>
      </c>
      <c r="Q33" s="54">
        <f t="shared" si="17"/>
        <v>0</v>
      </c>
      <c r="R33" s="54">
        <f t="shared" si="17"/>
        <v>0</v>
      </c>
      <c r="S33" s="54">
        <f t="shared" si="17"/>
        <v>0</v>
      </c>
      <c r="T33" s="54">
        <f t="shared" si="17"/>
        <v>0</v>
      </c>
      <c r="U33" s="54">
        <f t="shared" si="18"/>
        <v>0</v>
      </c>
      <c r="V33" s="54">
        <f t="shared" si="18"/>
        <v>0</v>
      </c>
    </row>
    <row r="34" spans="1:22" s="78" customFormat="1" ht="25.5" x14ac:dyDescent="0.2">
      <c r="A34" s="61" t="s">
        <v>48</v>
      </c>
      <c r="B34" s="62" t="s">
        <v>119</v>
      </c>
      <c r="C34" s="63">
        <v>77</v>
      </c>
      <c r="D34" s="54">
        <f t="shared" si="12"/>
        <v>2918.5</v>
      </c>
      <c r="E34" s="53">
        <v>37.902999999999999</v>
      </c>
      <c r="F34" s="54">
        <f t="shared" si="13"/>
        <v>847.9</v>
      </c>
      <c r="G34" s="57">
        <v>11.012</v>
      </c>
      <c r="H34" s="54">
        <f t="shared" si="14"/>
        <v>0</v>
      </c>
      <c r="I34" s="57">
        <v>0</v>
      </c>
      <c r="J34" s="54">
        <f t="shared" si="15"/>
        <v>850.9</v>
      </c>
      <c r="K34" s="57">
        <v>11.05</v>
      </c>
      <c r="L34" s="79"/>
      <c r="M34" s="79"/>
      <c r="N34" s="54">
        <f t="shared" si="16"/>
        <v>877.3</v>
      </c>
      <c r="O34" s="57">
        <v>11.394</v>
      </c>
      <c r="P34" s="54">
        <f t="shared" si="17"/>
        <v>1161.7</v>
      </c>
      <c r="Q34" s="54">
        <f t="shared" si="17"/>
        <v>1373.6</v>
      </c>
      <c r="R34" s="54">
        <f t="shared" si="17"/>
        <v>1246.4000000000001</v>
      </c>
      <c r="S34" s="54">
        <f t="shared" si="17"/>
        <v>1840</v>
      </c>
      <c r="T34" s="54">
        <f t="shared" si="17"/>
        <v>2543.8000000000002</v>
      </c>
      <c r="U34" s="54">
        <f t="shared" si="18"/>
        <v>0</v>
      </c>
      <c r="V34" s="54">
        <f t="shared" si="18"/>
        <v>0</v>
      </c>
    </row>
    <row r="35" spans="1:22" s="78" customFormat="1" ht="25.5" x14ac:dyDescent="0.2">
      <c r="A35" s="61" t="s">
        <v>83</v>
      </c>
      <c r="B35" s="62" t="s">
        <v>115</v>
      </c>
      <c r="C35" s="63">
        <v>128</v>
      </c>
      <c r="D35" s="54">
        <f t="shared" si="12"/>
        <v>4851.6000000000004</v>
      </c>
      <c r="E35" s="53">
        <v>37.902999999999999</v>
      </c>
      <c r="F35" s="54">
        <f t="shared" si="13"/>
        <v>1409.5</v>
      </c>
      <c r="G35" s="57">
        <v>11.012</v>
      </c>
      <c r="H35" s="54">
        <f t="shared" si="14"/>
        <v>1425.7</v>
      </c>
      <c r="I35" s="57">
        <v>11.138352111000001</v>
      </c>
      <c r="J35" s="54">
        <f t="shared" si="15"/>
        <v>1414.4</v>
      </c>
      <c r="K35" s="57">
        <v>11.05</v>
      </c>
      <c r="L35" s="79"/>
      <c r="M35" s="79"/>
      <c r="N35" s="54">
        <f t="shared" si="16"/>
        <v>1458.4</v>
      </c>
      <c r="O35" s="57">
        <v>11.394</v>
      </c>
      <c r="P35" s="54">
        <f t="shared" si="17"/>
        <v>1931.1</v>
      </c>
      <c r="Q35" s="54">
        <f t="shared" si="17"/>
        <v>2283.4</v>
      </c>
      <c r="R35" s="54">
        <f t="shared" si="17"/>
        <v>2072</v>
      </c>
      <c r="S35" s="54">
        <f t="shared" si="17"/>
        <v>3058.7</v>
      </c>
      <c r="T35" s="54">
        <f t="shared" si="17"/>
        <v>4228.6000000000004</v>
      </c>
      <c r="U35" s="54">
        <f t="shared" si="18"/>
        <v>2352.4</v>
      </c>
      <c r="V35" s="54">
        <f t="shared" si="18"/>
        <v>2994</v>
      </c>
    </row>
    <row r="36" spans="1:22" s="78" customFormat="1" x14ac:dyDescent="0.2">
      <c r="A36" s="61" t="s">
        <v>77</v>
      </c>
      <c r="B36" s="62" t="s">
        <v>116</v>
      </c>
      <c r="C36" s="63">
        <v>50</v>
      </c>
      <c r="D36" s="54">
        <f t="shared" si="12"/>
        <v>1895.2</v>
      </c>
      <c r="E36" s="53">
        <v>37.902999999999999</v>
      </c>
      <c r="F36" s="54">
        <f t="shared" si="13"/>
        <v>550.6</v>
      </c>
      <c r="G36" s="57">
        <v>11.012</v>
      </c>
      <c r="H36" s="54">
        <f t="shared" si="14"/>
        <v>556.9</v>
      </c>
      <c r="I36" s="57">
        <v>11.138945365440001</v>
      </c>
      <c r="J36" s="54">
        <f t="shared" si="15"/>
        <v>552.5</v>
      </c>
      <c r="K36" s="57">
        <v>11.05</v>
      </c>
      <c r="L36" s="79"/>
      <c r="M36" s="79"/>
      <c r="N36" s="54">
        <f t="shared" si="16"/>
        <v>569.70000000000005</v>
      </c>
      <c r="O36" s="57">
        <v>11.394</v>
      </c>
      <c r="P36" s="54">
        <f t="shared" si="17"/>
        <v>754.3</v>
      </c>
      <c r="Q36" s="54">
        <f t="shared" si="17"/>
        <v>892</v>
      </c>
      <c r="R36" s="54">
        <f t="shared" si="17"/>
        <v>809.4</v>
      </c>
      <c r="S36" s="54">
        <f t="shared" si="17"/>
        <v>1194.8</v>
      </c>
      <c r="T36" s="54">
        <f t="shared" si="17"/>
        <v>1651.8</v>
      </c>
      <c r="U36" s="54">
        <f t="shared" si="18"/>
        <v>918.9</v>
      </c>
      <c r="V36" s="54">
        <f t="shared" si="18"/>
        <v>1169.5</v>
      </c>
    </row>
    <row r="37" spans="1:22" s="78" customFormat="1" x14ac:dyDescent="0.2">
      <c r="A37" s="61" t="s">
        <v>93</v>
      </c>
      <c r="B37" s="62" t="s">
        <v>117</v>
      </c>
      <c r="C37" s="63">
        <v>218</v>
      </c>
      <c r="D37" s="54">
        <f t="shared" si="12"/>
        <v>8262.9</v>
      </c>
      <c r="E37" s="53">
        <v>37.902999999999999</v>
      </c>
      <c r="F37" s="54">
        <f t="shared" si="13"/>
        <v>2400.6</v>
      </c>
      <c r="G37" s="57">
        <v>11.012</v>
      </c>
      <c r="H37" s="54">
        <f t="shared" si="14"/>
        <v>2428.1999999999998</v>
      </c>
      <c r="I37" s="57">
        <v>11.138488178532111</v>
      </c>
      <c r="J37" s="54">
        <f t="shared" si="15"/>
        <v>2408.9</v>
      </c>
      <c r="K37" s="57">
        <v>11.05</v>
      </c>
      <c r="L37" s="79"/>
      <c r="M37" s="79"/>
      <c r="N37" s="54">
        <f t="shared" si="16"/>
        <v>2483.9</v>
      </c>
      <c r="O37" s="57">
        <v>11.394</v>
      </c>
      <c r="P37" s="54">
        <f t="shared" si="17"/>
        <v>3288.8</v>
      </c>
      <c r="Q37" s="54">
        <f t="shared" si="17"/>
        <v>3889</v>
      </c>
      <c r="R37" s="54">
        <f t="shared" si="17"/>
        <v>3528.9</v>
      </c>
      <c r="S37" s="54">
        <f t="shared" si="17"/>
        <v>5209.3</v>
      </c>
      <c r="T37" s="54">
        <f t="shared" si="17"/>
        <v>7201.8</v>
      </c>
      <c r="U37" s="54">
        <f t="shared" si="18"/>
        <v>4006.5</v>
      </c>
      <c r="V37" s="54">
        <f t="shared" si="18"/>
        <v>5099.2</v>
      </c>
    </row>
    <row r="38" spans="1:22" s="78" customFormat="1" x14ac:dyDescent="0.2">
      <c r="A38" s="61" t="s">
        <v>101</v>
      </c>
      <c r="B38" s="62" t="s">
        <v>118</v>
      </c>
      <c r="C38" s="63">
        <v>77</v>
      </c>
      <c r="D38" s="54">
        <f t="shared" si="12"/>
        <v>2918.5</v>
      </c>
      <c r="E38" s="53">
        <v>37.902999999999999</v>
      </c>
      <c r="F38" s="54">
        <f t="shared" si="13"/>
        <v>847.9</v>
      </c>
      <c r="G38" s="57">
        <v>11.012</v>
      </c>
      <c r="H38" s="54">
        <f t="shared" si="14"/>
        <v>1243</v>
      </c>
      <c r="I38" s="57">
        <v>16.142684450493508</v>
      </c>
      <c r="J38" s="54">
        <f t="shared" si="15"/>
        <v>852.3</v>
      </c>
      <c r="K38" s="57">
        <v>11.069000000000001</v>
      </c>
      <c r="L38" s="79"/>
      <c r="M38" s="79"/>
      <c r="N38" s="54">
        <f t="shared" si="16"/>
        <v>877.3</v>
      </c>
      <c r="O38" s="57">
        <v>11.394</v>
      </c>
      <c r="P38" s="54">
        <f t="shared" si="17"/>
        <v>1161.7</v>
      </c>
      <c r="Q38" s="54">
        <f t="shared" si="17"/>
        <v>1373.6</v>
      </c>
      <c r="R38" s="54">
        <f t="shared" si="17"/>
        <v>1246.4000000000001</v>
      </c>
      <c r="S38" s="54">
        <f t="shared" si="17"/>
        <v>1840</v>
      </c>
      <c r="T38" s="54">
        <f t="shared" si="17"/>
        <v>2543.8000000000002</v>
      </c>
      <c r="U38" s="54">
        <f t="shared" si="18"/>
        <v>2051</v>
      </c>
      <c r="V38" s="54">
        <f t="shared" si="18"/>
        <v>2610.3000000000002</v>
      </c>
    </row>
    <row r="39" spans="1:22" s="78" customFormat="1" x14ac:dyDescent="0.2">
      <c r="A39" s="61" t="s">
        <v>68</v>
      </c>
      <c r="B39" s="62" t="s">
        <v>120</v>
      </c>
      <c r="C39" s="63">
        <v>77</v>
      </c>
      <c r="D39" s="54">
        <f t="shared" si="12"/>
        <v>2918.5</v>
      </c>
      <c r="E39" s="53">
        <v>37.902999999999999</v>
      </c>
      <c r="F39" s="54">
        <f t="shared" si="13"/>
        <v>847.9</v>
      </c>
      <c r="G39" s="57">
        <v>11.012</v>
      </c>
      <c r="H39" s="54">
        <f t="shared" si="14"/>
        <v>857.7</v>
      </c>
      <c r="I39" s="57">
        <v>11.139315186389613</v>
      </c>
      <c r="J39" s="54">
        <f t="shared" si="15"/>
        <v>850.9</v>
      </c>
      <c r="K39" s="57">
        <v>11.05</v>
      </c>
      <c r="L39" s="79"/>
      <c r="M39" s="79"/>
      <c r="N39" s="54">
        <f t="shared" si="16"/>
        <v>877.3</v>
      </c>
      <c r="O39" s="57">
        <v>11.394</v>
      </c>
      <c r="P39" s="54">
        <f t="shared" si="17"/>
        <v>1161.7</v>
      </c>
      <c r="Q39" s="54">
        <f t="shared" si="17"/>
        <v>1373.6</v>
      </c>
      <c r="R39" s="54">
        <f t="shared" si="17"/>
        <v>1246.4000000000001</v>
      </c>
      <c r="S39" s="54">
        <f t="shared" si="17"/>
        <v>1840</v>
      </c>
      <c r="T39" s="54">
        <f t="shared" si="17"/>
        <v>2543.8000000000002</v>
      </c>
      <c r="U39" s="54">
        <f t="shared" si="18"/>
        <v>1415.2</v>
      </c>
      <c r="V39" s="54">
        <f t="shared" si="18"/>
        <v>1801.2</v>
      </c>
    </row>
    <row r="40" spans="1:22" s="78" customFormat="1" ht="25.5" x14ac:dyDescent="0.2">
      <c r="A40" s="61" t="s">
        <v>94</v>
      </c>
      <c r="B40" s="62" t="s">
        <v>121</v>
      </c>
      <c r="C40" s="63">
        <v>210</v>
      </c>
      <c r="D40" s="54">
        <f t="shared" si="12"/>
        <v>7959.6</v>
      </c>
      <c r="E40" s="53">
        <v>37.902999999999999</v>
      </c>
      <c r="F40" s="54">
        <f t="shared" si="13"/>
        <v>2312.5</v>
      </c>
      <c r="G40" s="57">
        <v>11.012</v>
      </c>
      <c r="H40" s="54">
        <f t="shared" si="14"/>
        <v>2339.1999999999998</v>
      </c>
      <c r="I40" s="57">
        <v>11.139058366285717</v>
      </c>
      <c r="J40" s="54">
        <f t="shared" si="15"/>
        <v>2320.5</v>
      </c>
      <c r="K40" s="57">
        <v>11.05</v>
      </c>
      <c r="L40" s="79"/>
      <c r="M40" s="79"/>
      <c r="N40" s="54">
        <f t="shared" si="16"/>
        <v>2392.6999999999998</v>
      </c>
      <c r="O40" s="57">
        <v>11.394</v>
      </c>
      <c r="P40" s="54">
        <f t="shared" ref="P40:T49" si="19">ROUND($C40*$G40*P$6,1)</f>
        <v>3168.2</v>
      </c>
      <c r="Q40" s="54">
        <f t="shared" si="19"/>
        <v>3746.3</v>
      </c>
      <c r="R40" s="54">
        <f t="shared" si="19"/>
        <v>3399.4</v>
      </c>
      <c r="S40" s="54">
        <f t="shared" si="19"/>
        <v>5018.2</v>
      </c>
      <c r="T40" s="54">
        <f t="shared" si="19"/>
        <v>6937.6</v>
      </c>
      <c r="U40" s="54">
        <f t="shared" si="18"/>
        <v>3859.7</v>
      </c>
      <c r="V40" s="54">
        <f t="shared" si="18"/>
        <v>4912.3</v>
      </c>
    </row>
    <row r="41" spans="1:22" s="78" customFormat="1" ht="25.5" x14ac:dyDescent="0.2">
      <c r="A41" s="61" t="s">
        <v>79</v>
      </c>
      <c r="B41" s="62" t="s">
        <v>122</v>
      </c>
      <c r="C41" s="63">
        <v>118.3</v>
      </c>
      <c r="D41" s="54">
        <f t="shared" si="12"/>
        <v>4483.8999999999996</v>
      </c>
      <c r="E41" s="53">
        <v>37.902999999999999</v>
      </c>
      <c r="F41" s="54">
        <f t="shared" si="13"/>
        <v>1302.7</v>
      </c>
      <c r="G41" s="57">
        <v>11.012</v>
      </c>
      <c r="H41" s="54">
        <f t="shared" si="14"/>
        <v>1317.7</v>
      </c>
      <c r="I41" s="57">
        <v>11.138941353575655</v>
      </c>
      <c r="J41" s="54">
        <f t="shared" si="15"/>
        <v>1307.2</v>
      </c>
      <c r="K41" s="57">
        <v>11.05</v>
      </c>
      <c r="L41" s="79"/>
      <c r="M41" s="79"/>
      <c r="N41" s="54">
        <f t="shared" si="16"/>
        <v>1347.9</v>
      </c>
      <c r="O41" s="57">
        <v>11.394</v>
      </c>
      <c r="P41" s="54">
        <f t="shared" si="19"/>
        <v>1784.7</v>
      </c>
      <c r="Q41" s="54">
        <f t="shared" si="19"/>
        <v>2110.4</v>
      </c>
      <c r="R41" s="54">
        <f t="shared" si="19"/>
        <v>1915</v>
      </c>
      <c r="S41" s="54">
        <f t="shared" si="19"/>
        <v>2826.9</v>
      </c>
      <c r="T41" s="54">
        <f t="shared" si="19"/>
        <v>3908.2</v>
      </c>
      <c r="U41" s="54">
        <f t="shared" si="18"/>
        <v>2174.1999999999998</v>
      </c>
      <c r="V41" s="54">
        <f t="shared" si="18"/>
        <v>2767.2</v>
      </c>
    </row>
    <row r="42" spans="1:22" s="78" customFormat="1" x14ac:dyDescent="0.2">
      <c r="A42" s="61" t="s">
        <v>62</v>
      </c>
      <c r="B42" s="62" t="s">
        <v>123</v>
      </c>
      <c r="C42" s="63">
        <v>237</v>
      </c>
      <c r="D42" s="54">
        <f t="shared" si="12"/>
        <v>8983</v>
      </c>
      <c r="E42" s="53">
        <v>37.902999999999999</v>
      </c>
      <c r="F42" s="54">
        <f t="shared" si="13"/>
        <v>2609.8000000000002</v>
      </c>
      <c r="G42" s="57">
        <v>11.012</v>
      </c>
      <c r="H42" s="54">
        <f t="shared" si="14"/>
        <v>2640</v>
      </c>
      <c r="I42" s="57">
        <v>11.139165645569621</v>
      </c>
      <c r="J42" s="54">
        <f t="shared" si="15"/>
        <v>2618.9</v>
      </c>
      <c r="K42" s="57">
        <v>11.05</v>
      </c>
      <c r="L42" s="79"/>
      <c r="M42" s="79"/>
      <c r="N42" s="54">
        <f t="shared" si="16"/>
        <v>2700.4</v>
      </c>
      <c r="O42" s="57">
        <v>11.394</v>
      </c>
      <c r="P42" s="54">
        <f t="shared" si="19"/>
        <v>3575.5</v>
      </c>
      <c r="Q42" s="54">
        <f t="shared" si="19"/>
        <v>4227.8999999999996</v>
      </c>
      <c r="R42" s="54">
        <f t="shared" si="19"/>
        <v>3836.5</v>
      </c>
      <c r="S42" s="54">
        <f t="shared" si="19"/>
        <v>5663.4</v>
      </c>
      <c r="T42" s="54">
        <f t="shared" si="19"/>
        <v>7829.5</v>
      </c>
      <c r="U42" s="54">
        <f t="shared" si="18"/>
        <v>4356</v>
      </c>
      <c r="V42" s="54">
        <f t="shared" si="18"/>
        <v>5544</v>
      </c>
    </row>
    <row r="43" spans="1:22" s="78" customFormat="1" x14ac:dyDescent="0.2">
      <c r="A43" s="61" t="s">
        <v>87</v>
      </c>
      <c r="B43" s="62" t="s">
        <v>124</v>
      </c>
      <c r="C43" s="63">
        <v>128</v>
      </c>
      <c r="D43" s="54">
        <f t="shared" si="12"/>
        <v>4851.6000000000004</v>
      </c>
      <c r="E43" s="53">
        <v>37.902999999999999</v>
      </c>
      <c r="F43" s="54">
        <f t="shared" si="13"/>
        <v>1409.5</v>
      </c>
      <c r="G43" s="57">
        <v>11.012</v>
      </c>
      <c r="H43" s="54">
        <f t="shared" si="14"/>
        <v>1425.7</v>
      </c>
      <c r="I43" s="57">
        <v>11.138352111000001</v>
      </c>
      <c r="J43" s="54">
        <f t="shared" si="15"/>
        <v>1414.4</v>
      </c>
      <c r="K43" s="57">
        <v>11.05</v>
      </c>
      <c r="L43" s="79"/>
      <c r="M43" s="79"/>
      <c r="N43" s="54">
        <f t="shared" si="16"/>
        <v>1458.4</v>
      </c>
      <c r="O43" s="57">
        <v>11.394</v>
      </c>
      <c r="P43" s="54">
        <f t="shared" si="19"/>
        <v>1931.1</v>
      </c>
      <c r="Q43" s="54">
        <f t="shared" si="19"/>
        <v>2283.4</v>
      </c>
      <c r="R43" s="54">
        <f t="shared" si="19"/>
        <v>2072</v>
      </c>
      <c r="S43" s="54">
        <f t="shared" si="19"/>
        <v>3058.7</v>
      </c>
      <c r="T43" s="54">
        <f t="shared" si="19"/>
        <v>4228.6000000000004</v>
      </c>
      <c r="U43" s="54">
        <f t="shared" si="18"/>
        <v>2352.4</v>
      </c>
      <c r="V43" s="54">
        <f t="shared" si="18"/>
        <v>2994</v>
      </c>
    </row>
    <row r="44" spans="1:22" s="78" customFormat="1" x14ac:dyDescent="0.2">
      <c r="A44" s="61" t="s">
        <v>103</v>
      </c>
      <c r="B44" s="62" t="s">
        <v>125</v>
      </c>
      <c r="C44" s="63">
        <v>128</v>
      </c>
      <c r="D44" s="54">
        <f t="shared" si="12"/>
        <v>4851.6000000000004</v>
      </c>
      <c r="E44" s="53">
        <v>37.902999999999999</v>
      </c>
      <c r="F44" s="54">
        <f t="shared" si="13"/>
        <v>1409.5</v>
      </c>
      <c r="G44" s="57">
        <v>11.012</v>
      </c>
      <c r="H44" s="54">
        <f t="shared" si="14"/>
        <v>1425.7</v>
      </c>
      <c r="I44" s="57">
        <v>11.138352111000001</v>
      </c>
      <c r="J44" s="54">
        <f t="shared" si="15"/>
        <v>1414.4</v>
      </c>
      <c r="K44" s="57">
        <v>11.05</v>
      </c>
      <c r="L44" s="79"/>
      <c r="M44" s="79"/>
      <c r="N44" s="54">
        <f t="shared" si="16"/>
        <v>1458.4</v>
      </c>
      <c r="O44" s="57">
        <v>11.394</v>
      </c>
      <c r="P44" s="54">
        <f t="shared" si="19"/>
        <v>1931.1</v>
      </c>
      <c r="Q44" s="54">
        <f t="shared" si="19"/>
        <v>2283.4</v>
      </c>
      <c r="R44" s="54">
        <f t="shared" si="19"/>
        <v>2072</v>
      </c>
      <c r="S44" s="54">
        <f t="shared" si="19"/>
        <v>3058.7</v>
      </c>
      <c r="T44" s="54">
        <f t="shared" si="19"/>
        <v>4228.6000000000004</v>
      </c>
      <c r="U44" s="54">
        <f t="shared" si="18"/>
        <v>2352.4</v>
      </c>
      <c r="V44" s="54">
        <f t="shared" si="18"/>
        <v>2994</v>
      </c>
    </row>
    <row r="45" spans="1:22" s="78" customFormat="1" x14ac:dyDescent="0.2">
      <c r="A45" s="61" t="s">
        <v>55</v>
      </c>
      <c r="B45" s="62" t="s">
        <v>190</v>
      </c>
      <c r="C45" s="63">
        <v>288</v>
      </c>
      <c r="D45" s="54">
        <f t="shared" si="12"/>
        <v>10916.1</v>
      </c>
      <c r="E45" s="53">
        <v>37.902999999999999</v>
      </c>
      <c r="F45" s="54">
        <f t="shared" si="13"/>
        <v>3171.5</v>
      </c>
      <c r="G45" s="57">
        <v>11.012</v>
      </c>
      <c r="H45" s="54">
        <f t="shared" si="14"/>
        <v>3207.8</v>
      </c>
      <c r="I45" s="57">
        <v>11.138352111000001</v>
      </c>
      <c r="J45" s="54">
        <f t="shared" si="15"/>
        <v>3182.4</v>
      </c>
      <c r="K45" s="57">
        <v>11.05</v>
      </c>
      <c r="L45" s="79"/>
      <c r="M45" s="79"/>
      <c r="N45" s="54">
        <f t="shared" si="16"/>
        <v>3281.5</v>
      </c>
      <c r="O45" s="57">
        <v>11.394</v>
      </c>
      <c r="P45" s="54">
        <f t="shared" si="19"/>
        <v>4344.8999999999996</v>
      </c>
      <c r="Q45" s="54">
        <f t="shared" si="19"/>
        <v>5137.8</v>
      </c>
      <c r="R45" s="54">
        <f t="shared" si="19"/>
        <v>4662</v>
      </c>
      <c r="S45" s="54">
        <f t="shared" si="19"/>
        <v>6882.1</v>
      </c>
      <c r="T45" s="54">
        <f t="shared" si="19"/>
        <v>9514.4</v>
      </c>
      <c r="U45" s="54">
        <f t="shared" si="18"/>
        <v>5292.9</v>
      </c>
      <c r="V45" s="54">
        <f t="shared" si="18"/>
        <v>6736.4</v>
      </c>
    </row>
    <row r="46" spans="1:22" s="78" customFormat="1" ht="25.5" x14ac:dyDescent="0.2">
      <c r="A46" s="61" t="s">
        <v>105</v>
      </c>
      <c r="B46" s="62" t="s">
        <v>126</v>
      </c>
      <c r="C46" s="63">
        <v>43</v>
      </c>
      <c r="D46" s="54">
        <f t="shared" si="12"/>
        <v>1629.8</v>
      </c>
      <c r="E46" s="53">
        <v>37.902999999999999</v>
      </c>
      <c r="F46" s="54">
        <f t="shared" si="13"/>
        <v>473.5</v>
      </c>
      <c r="G46" s="57">
        <v>11.012</v>
      </c>
      <c r="H46" s="54">
        <f t="shared" si="14"/>
        <v>478.9</v>
      </c>
      <c r="I46" s="57">
        <v>11.136627534139537</v>
      </c>
      <c r="J46" s="54">
        <f t="shared" si="15"/>
        <v>475.2</v>
      </c>
      <c r="K46" s="57">
        <v>11.05</v>
      </c>
      <c r="L46" s="79"/>
      <c r="M46" s="79"/>
      <c r="N46" s="54">
        <f t="shared" si="16"/>
        <v>489.9</v>
      </c>
      <c r="O46" s="57">
        <v>11.394</v>
      </c>
      <c r="P46" s="54">
        <f t="shared" si="19"/>
        <v>648.70000000000005</v>
      </c>
      <c r="Q46" s="54">
        <f t="shared" si="19"/>
        <v>767.1</v>
      </c>
      <c r="R46" s="54">
        <f t="shared" si="19"/>
        <v>696.1</v>
      </c>
      <c r="S46" s="54">
        <f t="shared" si="19"/>
        <v>1027.5</v>
      </c>
      <c r="T46" s="54">
        <f t="shared" si="19"/>
        <v>1420.5</v>
      </c>
      <c r="U46" s="54">
        <f t="shared" si="18"/>
        <v>790.2</v>
      </c>
      <c r="V46" s="54">
        <f t="shared" si="18"/>
        <v>1005.7</v>
      </c>
    </row>
    <row r="47" spans="1:22" s="78" customFormat="1" ht="25.5" x14ac:dyDescent="0.2">
      <c r="A47" s="61" t="s">
        <v>65</v>
      </c>
      <c r="B47" s="62" t="s">
        <v>127</v>
      </c>
      <c r="C47" s="63">
        <v>282</v>
      </c>
      <c r="D47" s="54">
        <f t="shared" si="12"/>
        <v>10688.6</v>
      </c>
      <c r="E47" s="53">
        <v>37.902999999999999</v>
      </c>
      <c r="F47" s="54">
        <f t="shared" si="13"/>
        <v>3105.4</v>
      </c>
      <c r="G47" s="57">
        <v>11.012</v>
      </c>
      <c r="H47" s="54">
        <f t="shared" si="14"/>
        <v>3141</v>
      </c>
      <c r="I47" s="57">
        <v>11.13845729795745</v>
      </c>
      <c r="J47" s="54">
        <f t="shared" si="15"/>
        <v>3116.1</v>
      </c>
      <c r="K47" s="57">
        <v>11.05</v>
      </c>
      <c r="L47" s="79"/>
      <c r="M47" s="79"/>
      <c r="N47" s="54">
        <f t="shared" si="16"/>
        <v>3213.1</v>
      </c>
      <c r="O47" s="57">
        <v>11.394</v>
      </c>
      <c r="P47" s="54">
        <f t="shared" si="19"/>
        <v>4254.3999999999996</v>
      </c>
      <c r="Q47" s="54">
        <f t="shared" si="19"/>
        <v>5030.7</v>
      </c>
      <c r="R47" s="54">
        <f t="shared" si="19"/>
        <v>4564.8999999999996</v>
      </c>
      <c r="S47" s="54">
        <f t="shared" si="19"/>
        <v>6738.7</v>
      </c>
      <c r="T47" s="54">
        <f t="shared" si="19"/>
        <v>9316.2000000000007</v>
      </c>
      <c r="U47" s="54">
        <f t="shared" si="18"/>
        <v>5182.7</v>
      </c>
      <c r="V47" s="54">
        <f t="shared" si="18"/>
        <v>6596.1</v>
      </c>
    </row>
    <row r="48" spans="1:22" s="78" customFormat="1" x14ac:dyDescent="0.2">
      <c r="A48" s="61" t="s">
        <v>95</v>
      </c>
      <c r="B48" s="62" t="s">
        <v>128</v>
      </c>
      <c r="C48" s="63">
        <v>154</v>
      </c>
      <c r="D48" s="54">
        <f t="shared" si="12"/>
        <v>5837.1</v>
      </c>
      <c r="E48" s="53">
        <v>37.902999999999999</v>
      </c>
      <c r="F48" s="54">
        <f t="shared" si="13"/>
        <v>1695.8</v>
      </c>
      <c r="G48" s="57">
        <v>11.012</v>
      </c>
      <c r="H48" s="54">
        <f t="shared" si="14"/>
        <v>1715.3</v>
      </c>
      <c r="I48" s="57">
        <v>11.138544726077924</v>
      </c>
      <c r="J48" s="54">
        <f t="shared" si="15"/>
        <v>1701.7</v>
      </c>
      <c r="K48" s="57">
        <v>11.05</v>
      </c>
      <c r="L48" s="79"/>
      <c r="M48" s="79"/>
      <c r="N48" s="54">
        <f t="shared" si="16"/>
        <v>1754.7</v>
      </c>
      <c r="O48" s="57">
        <v>11.394</v>
      </c>
      <c r="P48" s="54">
        <f t="shared" si="19"/>
        <v>2323.3000000000002</v>
      </c>
      <c r="Q48" s="54">
        <f t="shared" si="19"/>
        <v>2747.3</v>
      </c>
      <c r="R48" s="54">
        <f t="shared" si="19"/>
        <v>2492.9</v>
      </c>
      <c r="S48" s="54">
        <f t="shared" si="19"/>
        <v>3680</v>
      </c>
      <c r="T48" s="54">
        <f t="shared" si="19"/>
        <v>5087.5</v>
      </c>
      <c r="U48" s="54">
        <f t="shared" si="18"/>
        <v>2830.2</v>
      </c>
      <c r="V48" s="54">
        <f t="shared" si="18"/>
        <v>3602.1</v>
      </c>
    </row>
    <row r="49" spans="1:22" s="78" customFormat="1" x14ac:dyDescent="0.2">
      <c r="A49" s="61" t="s">
        <v>58</v>
      </c>
      <c r="B49" s="62" t="s">
        <v>129</v>
      </c>
      <c r="C49" s="63">
        <v>282</v>
      </c>
      <c r="D49" s="54">
        <f t="shared" si="12"/>
        <v>10688.6</v>
      </c>
      <c r="E49" s="53">
        <v>37.902999999999999</v>
      </c>
      <c r="F49" s="54">
        <f t="shared" si="13"/>
        <v>3105.4</v>
      </c>
      <c r="G49" s="57">
        <v>11.012</v>
      </c>
      <c r="H49" s="54">
        <f t="shared" si="14"/>
        <v>3141</v>
      </c>
      <c r="I49" s="57">
        <v>11.13845729795745</v>
      </c>
      <c r="J49" s="54">
        <f t="shared" si="15"/>
        <v>3116.1</v>
      </c>
      <c r="K49" s="57">
        <v>11.05</v>
      </c>
      <c r="L49" s="79"/>
      <c r="M49" s="79"/>
      <c r="N49" s="54">
        <f t="shared" si="16"/>
        <v>3213.1</v>
      </c>
      <c r="O49" s="57">
        <v>11.394</v>
      </c>
      <c r="P49" s="54">
        <f t="shared" si="19"/>
        <v>4254.3999999999996</v>
      </c>
      <c r="Q49" s="54">
        <f t="shared" si="19"/>
        <v>5030.7</v>
      </c>
      <c r="R49" s="54">
        <f t="shared" si="19"/>
        <v>4564.8999999999996</v>
      </c>
      <c r="S49" s="54">
        <f t="shared" si="19"/>
        <v>6738.7</v>
      </c>
      <c r="T49" s="54">
        <f t="shared" si="19"/>
        <v>9316.2000000000007</v>
      </c>
      <c r="U49" s="54">
        <f t="shared" si="18"/>
        <v>5182.7</v>
      </c>
      <c r="V49" s="54">
        <f t="shared" si="18"/>
        <v>6596.1</v>
      </c>
    </row>
    <row r="50" spans="1:22" s="78" customFormat="1" x14ac:dyDescent="0.2">
      <c r="A50" s="61" t="s">
        <v>64</v>
      </c>
      <c r="B50" s="62" t="s">
        <v>130</v>
      </c>
      <c r="C50" s="63">
        <v>192</v>
      </c>
      <c r="D50" s="54">
        <f t="shared" si="12"/>
        <v>7277.4</v>
      </c>
      <c r="E50" s="53">
        <v>37.902999999999999</v>
      </c>
      <c r="F50" s="54">
        <f t="shared" si="13"/>
        <v>2114.3000000000002</v>
      </c>
      <c r="G50" s="57">
        <v>11.012</v>
      </c>
      <c r="H50" s="54">
        <f t="shared" si="14"/>
        <v>2138.6999999999998</v>
      </c>
      <c r="I50" s="57">
        <v>11.138970084375002</v>
      </c>
      <c r="J50" s="54">
        <f t="shared" si="15"/>
        <v>2121.6</v>
      </c>
      <c r="K50" s="57">
        <v>11.05</v>
      </c>
      <c r="L50" s="79"/>
      <c r="M50" s="79"/>
      <c r="N50" s="54">
        <f t="shared" si="16"/>
        <v>2187.6</v>
      </c>
      <c r="O50" s="57">
        <v>11.394</v>
      </c>
      <c r="P50" s="54">
        <f t="shared" ref="P50:T59" si="20">ROUND($C50*$G50*P$6,1)</f>
        <v>2896.6</v>
      </c>
      <c r="Q50" s="54">
        <f t="shared" si="20"/>
        <v>3425.2</v>
      </c>
      <c r="R50" s="54">
        <f t="shared" si="20"/>
        <v>3108</v>
      </c>
      <c r="S50" s="54">
        <f t="shared" si="20"/>
        <v>4588</v>
      </c>
      <c r="T50" s="54">
        <f t="shared" si="20"/>
        <v>6342.9</v>
      </c>
      <c r="U50" s="54">
        <f t="shared" ref="U50:V69" si="21">ROUND($H50*U$6,1)</f>
        <v>3528.9</v>
      </c>
      <c r="V50" s="54">
        <f t="shared" si="21"/>
        <v>4491.3</v>
      </c>
    </row>
    <row r="51" spans="1:22" s="78" customFormat="1" x14ac:dyDescent="0.2">
      <c r="A51" s="61" t="s">
        <v>85</v>
      </c>
      <c r="B51" s="62" t="s">
        <v>131</v>
      </c>
      <c r="C51" s="63">
        <v>206</v>
      </c>
      <c r="D51" s="54">
        <f t="shared" si="12"/>
        <v>7808</v>
      </c>
      <c r="E51" s="53">
        <v>37.902999999999999</v>
      </c>
      <c r="F51" s="54">
        <f t="shared" si="13"/>
        <v>2268.5</v>
      </c>
      <c r="G51" s="57">
        <v>11.012</v>
      </c>
      <c r="H51" s="54">
        <f t="shared" si="14"/>
        <v>2294.6</v>
      </c>
      <c r="I51" s="57">
        <v>11.138784092388351</v>
      </c>
      <c r="J51" s="54">
        <f t="shared" si="15"/>
        <v>2276.3000000000002</v>
      </c>
      <c r="K51" s="57">
        <v>11.05</v>
      </c>
      <c r="L51" s="79"/>
      <c r="M51" s="79"/>
      <c r="N51" s="54">
        <f t="shared" si="16"/>
        <v>2347.1999999999998</v>
      </c>
      <c r="O51" s="57">
        <v>11.394</v>
      </c>
      <c r="P51" s="54">
        <f t="shared" si="20"/>
        <v>3107.8</v>
      </c>
      <c r="Q51" s="54">
        <f t="shared" si="20"/>
        <v>3674.9</v>
      </c>
      <c r="R51" s="54">
        <f t="shared" si="20"/>
        <v>3334.7</v>
      </c>
      <c r="S51" s="54">
        <f t="shared" si="20"/>
        <v>4922.6000000000004</v>
      </c>
      <c r="T51" s="54">
        <f t="shared" si="20"/>
        <v>6805.4</v>
      </c>
      <c r="U51" s="54">
        <f t="shared" si="21"/>
        <v>3786.1</v>
      </c>
      <c r="V51" s="54">
        <f t="shared" si="21"/>
        <v>4818.7</v>
      </c>
    </row>
    <row r="52" spans="1:22" s="78" customFormat="1" x14ac:dyDescent="0.2">
      <c r="A52" s="61" t="s">
        <v>47</v>
      </c>
      <c r="B52" s="62" t="s">
        <v>132</v>
      </c>
      <c r="C52" s="63">
        <v>50</v>
      </c>
      <c r="D52" s="54">
        <f t="shared" si="12"/>
        <v>1895.2</v>
      </c>
      <c r="E52" s="53">
        <v>37.902999999999999</v>
      </c>
      <c r="F52" s="54">
        <f t="shared" si="13"/>
        <v>550.6</v>
      </c>
      <c r="G52" s="57">
        <v>11.012</v>
      </c>
      <c r="H52" s="54">
        <f t="shared" si="14"/>
        <v>556.9</v>
      </c>
      <c r="I52" s="57">
        <v>11.138945365440001</v>
      </c>
      <c r="J52" s="54">
        <f t="shared" si="15"/>
        <v>552.5</v>
      </c>
      <c r="K52" s="57">
        <v>11.05</v>
      </c>
      <c r="L52" s="79"/>
      <c r="M52" s="79"/>
      <c r="N52" s="54">
        <f t="shared" si="16"/>
        <v>569.70000000000005</v>
      </c>
      <c r="O52" s="57">
        <v>11.394</v>
      </c>
      <c r="P52" s="54">
        <f t="shared" si="20"/>
        <v>754.3</v>
      </c>
      <c r="Q52" s="54">
        <f t="shared" si="20"/>
        <v>892</v>
      </c>
      <c r="R52" s="54">
        <f t="shared" si="20"/>
        <v>809.4</v>
      </c>
      <c r="S52" s="54">
        <f t="shared" si="20"/>
        <v>1194.8</v>
      </c>
      <c r="T52" s="54">
        <f t="shared" si="20"/>
        <v>1651.8</v>
      </c>
      <c r="U52" s="54">
        <f t="shared" si="21"/>
        <v>918.9</v>
      </c>
      <c r="V52" s="54">
        <f t="shared" si="21"/>
        <v>1169.5</v>
      </c>
    </row>
    <row r="53" spans="1:22" s="78" customFormat="1" x14ac:dyDescent="0.2">
      <c r="A53" s="61" t="s">
        <v>86</v>
      </c>
      <c r="B53" s="62" t="s">
        <v>133</v>
      </c>
      <c r="C53" s="63">
        <v>320</v>
      </c>
      <c r="D53" s="54">
        <f t="shared" si="12"/>
        <v>12129</v>
      </c>
      <c r="E53" s="53">
        <v>37.902999999999999</v>
      </c>
      <c r="F53" s="54">
        <f t="shared" si="13"/>
        <v>3523.8</v>
      </c>
      <c r="G53" s="57">
        <v>11.012</v>
      </c>
      <c r="H53" s="54">
        <f t="shared" si="14"/>
        <v>3564.4</v>
      </c>
      <c r="I53" s="57">
        <v>11.138722895025001</v>
      </c>
      <c r="J53" s="54">
        <f t="shared" si="15"/>
        <v>3536</v>
      </c>
      <c r="K53" s="57">
        <v>11.05</v>
      </c>
      <c r="L53" s="79"/>
      <c r="M53" s="79"/>
      <c r="N53" s="54">
        <f t="shared" si="16"/>
        <v>3646.1</v>
      </c>
      <c r="O53" s="57">
        <v>11.394</v>
      </c>
      <c r="P53" s="54">
        <f t="shared" si="20"/>
        <v>4827.7</v>
      </c>
      <c r="Q53" s="54">
        <f t="shared" si="20"/>
        <v>5708.6</v>
      </c>
      <c r="R53" s="54">
        <f t="shared" si="20"/>
        <v>5180</v>
      </c>
      <c r="S53" s="54">
        <f t="shared" si="20"/>
        <v>7646.7</v>
      </c>
      <c r="T53" s="54">
        <f t="shared" si="20"/>
        <v>10571.5</v>
      </c>
      <c r="U53" s="54">
        <f t="shared" si="21"/>
        <v>5881.3</v>
      </c>
      <c r="V53" s="54">
        <f t="shared" si="21"/>
        <v>7485.2</v>
      </c>
    </row>
    <row r="54" spans="1:22" s="78" customFormat="1" x14ac:dyDescent="0.2">
      <c r="A54" s="61" t="s">
        <v>67</v>
      </c>
      <c r="B54" s="62" t="s">
        <v>134</v>
      </c>
      <c r="C54" s="63">
        <v>320</v>
      </c>
      <c r="D54" s="54">
        <f t="shared" si="12"/>
        <v>12129</v>
      </c>
      <c r="E54" s="53">
        <v>37.902999999999999</v>
      </c>
      <c r="F54" s="54">
        <f t="shared" si="13"/>
        <v>3523.8</v>
      </c>
      <c r="G54" s="57">
        <v>11.012</v>
      </c>
      <c r="H54" s="54">
        <f t="shared" si="14"/>
        <v>3564.4</v>
      </c>
      <c r="I54" s="57">
        <v>11.138722895025001</v>
      </c>
      <c r="J54" s="54">
        <f t="shared" si="15"/>
        <v>3536</v>
      </c>
      <c r="K54" s="57">
        <v>11.05</v>
      </c>
      <c r="L54" s="79"/>
      <c r="M54" s="79"/>
      <c r="N54" s="54">
        <f t="shared" si="16"/>
        <v>3646.1</v>
      </c>
      <c r="O54" s="57">
        <v>11.394</v>
      </c>
      <c r="P54" s="54">
        <f t="shared" si="20"/>
        <v>4827.7</v>
      </c>
      <c r="Q54" s="54">
        <f t="shared" si="20"/>
        <v>5708.6</v>
      </c>
      <c r="R54" s="54">
        <f t="shared" si="20"/>
        <v>5180</v>
      </c>
      <c r="S54" s="54">
        <f t="shared" si="20"/>
        <v>7646.7</v>
      </c>
      <c r="T54" s="54">
        <f t="shared" si="20"/>
        <v>10571.5</v>
      </c>
      <c r="U54" s="54">
        <f t="shared" si="21"/>
        <v>5881.3</v>
      </c>
      <c r="V54" s="54">
        <f t="shared" si="21"/>
        <v>7485.2</v>
      </c>
    </row>
    <row r="55" spans="1:22" s="78" customFormat="1" x14ac:dyDescent="0.2">
      <c r="A55" s="61" t="s">
        <v>66</v>
      </c>
      <c r="B55" s="62" t="s">
        <v>135</v>
      </c>
      <c r="C55" s="63">
        <v>96</v>
      </c>
      <c r="D55" s="54">
        <f t="shared" si="12"/>
        <v>3638.7</v>
      </c>
      <c r="E55" s="53">
        <v>37.902999999999999</v>
      </c>
      <c r="F55" s="54">
        <f t="shared" si="13"/>
        <v>1057.2</v>
      </c>
      <c r="G55" s="57">
        <v>11.012</v>
      </c>
      <c r="H55" s="54">
        <f t="shared" si="14"/>
        <v>1069.4000000000001</v>
      </c>
      <c r="I55" s="57">
        <v>11.139588057750002</v>
      </c>
      <c r="J55" s="54">
        <f t="shared" si="15"/>
        <v>1060.8</v>
      </c>
      <c r="K55" s="57">
        <v>11.05</v>
      </c>
      <c r="L55" s="79"/>
      <c r="M55" s="79"/>
      <c r="N55" s="54">
        <f t="shared" si="16"/>
        <v>1093.8</v>
      </c>
      <c r="O55" s="57">
        <v>11.394</v>
      </c>
      <c r="P55" s="54">
        <f t="shared" si="20"/>
        <v>1448.3</v>
      </c>
      <c r="Q55" s="54">
        <f t="shared" si="20"/>
        <v>1712.6</v>
      </c>
      <c r="R55" s="54">
        <f t="shared" si="20"/>
        <v>1554</v>
      </c>
      <c r="S55" s="54">
        <f t="shared" si="20"/>
        <v>2294</v>
      </c>
      <c r="T55" s="54">
        <f t="shared" si="20"/>
        <v>3171.5</v>
      </c>
      <c r="U55" s="54">
        <f t="shared" si="21"/>
        <v>1764.5</v>
      </c>
      <c r="V55" s="54">
        <f t="shared" si="21"/>
        <v>2245.6999999999998</v>
      </c>
    </row>
    <row r="56" spans="1:22" s="78" customFormat="1" x14ac:dyDescent="0.2">
      <c r="A56" s="61" t="s">
        <v>100</v>
      </c>
      <c r="B56" s="62" t="s">
        <v>136</v>
      </c>
      <c r="C56" s="63">
        <v>96</v>
      </c>
      <c r="D56" s="54">
        <f t="shared" si="12"/>
        <v>3638.7</v>
      </c>
      <c r="E56" s="53">
        <v>37.902999999999999</v>
      </c>
      <c r="F56" s="54">
        <f t="shared" si="13"/>
        <v>1057.2</v>
      </c>
      <c r="G56" s="57">
        <v>11.012</v>
      </c>
      <c r="H56" s="54">
        <f t="shared" si="14"/>
        <v>1069.4000000000001</v>
      </c>
      <c r="I56" s="57">
        <v>11.139588057750002</v>
      </c>
      <c r="J56" s="54">
        <f t="shared" si="15"/>
        <v>1060.8</v>
      </c>
      <c r="K56" s="57">
        <v>11.05</v>
      </c>
      <c r="L56" s="79"/>
      <c r="M56" s="79"/>
      <c r="N56" s="54">
        <f t="shared" si="16"/>
        <v>1093.8</v>
      </c>
      <c r="O56" s="57">
        <v>11.394</v>
      </c>
      <c r="P56" s="54">
        <f t="shared" si="20"/>
        <v>1448.3</v>
      </c>
      <c r="Q56" s="54">
        <f t="shared" si="20"/>
        <v>1712.6</v>
      </c>
      <c r="R56" s="54">
        <f t="shared" si="20"/>
        <v>1554</v>
      </c>
      <c r="S56" s="54">
        <f t="shared" si="20"/>
        <v>2294</v>
      </c>
      <c r="T56" s="54">
        <f t="shared" si="20"/>
        <v>3171.5</v>
      </c>
      <c r="U56" s="54">
        <f t="shared" si="21"/>
        <v>1764.5</v>
      </c>
      <c r="V56" s="54">
        <f t="shared" si="21"/>
        <v>2245.6999999999998</v>
      </c>
    </row>
    <row r="57" spans="1:22" s="78" customFormat="1" x14ac:dyDescent="0.2">
      <c r="A57" s="61" t="s">
        <v>71</v>
      </c>
      <c r="B57" s="62" t="s">
        <v>137</v>
      </c>
      <c r="C57" s="63">
        <v>200</v>
      </c>
      <c r="D57" s="54">
        <f t="shared" si="12"/>
        <v>7580.6</v>
      </c>
      <c r="E57" s="53">
        <v>37.902999999999999</v>
      </c>
      <c r="F57" s="54">
        <f t="shared" si="13"/>
        <v>2202.4</v>
      </c>
      <c r="G57" s="57">
        <v>11.012</v>
      </c>
      <c r="H57" s="54">
        <f t="shared" si="14"/>
        <v>2227.6999999999998</v>
      </c>
      <c r="I57" s="57">
        <v>11.138352111000001</v>
      </c>
      <c r="J57" s="54">
        <f t="shared" si="15"/>
        <v>2210</v>
      </c>
      <c r="K57" s="57">
        <v>11.05</v>
      </c>
      <c r="L57" s="79"/>
      <c r="M57" s="79"/>
      <c r="N57" s="54">
        <f t="shared" si="16"/>
        <v>2415.4</v>
      </c>
      <c r="O57" s="57">
        <v>12.077</v>
      </c>
      <c r="P57" s="54">
        <f t="shared" si="20"/>
        <v>3017.3</v>
      </c>
      <c r="Q57" s="54">
        <f t="shared" si="20"/>
        <v>3567.9</v>
      </c>
      <c r="R57" s="54">
        <f t="shared" si="20"/>
        <v>3237.5</v>
      </c>
      <c r="S57" s="54">
        <f t="shared" si="20"/>
        <v>4779.2</v>
      </c>
      <c r="T57" s="54">
        <f t="shared" si="20"/>
        <v>6607.2</v>
      </c>
      <c r="U57" s="54">
        <f t="shared" si="21"/>
        <v>3675.7</v>
      </c>
      <c r="V57" s="54">
        <f t="shared" si="21"/>
        <v>4678.2</v>
      </c>
    </row>
    <row r="58" spans="1:22" s="78" customFormat="1" ht="25.5" x14ac:dyDescent="0.2">
      <c r="A58" s="61" t="s">
        <v>70</v>
      </c>
      <c r="B58" s="62" t="s">
        <v>138</v>
      </c>
      <c r="C58" s="63">
        <v>96</v>
      </c>
      <c r="D58" s="54">
        <f t="shared" si="12"/>
        <v>3638.7</v>
      </c>
      <c r="E58" s="53">
        <v>37.902999999999999</v>
      </c>
      <c r="F58" s="54">
        <f t="shared" si="13"/>
        <v>1057.2</v>
      </c>
      <c r="G58" s="57">
        <v>11.012</v>
      </c>
      <c r="H58" s="54">
        <f t="shared" si="14"/>
        <v>1069.4000000000001</v>
      </c>
      <c r="I58" s="57">
        <v>11.139588057750002</v>
      </c>
      <c r="J58" s="54">
        <f t="shared" si="15"/>
        <v>1060.8</v>
      </c>
      <c r="K58" s="57">
        <v>11.05</v>
      </c>
      <c r="L58" s="79"/>
      <c r="M58" s="79"/>
      <c r="N58" s="54">
        <f t="shared" si="16"/>
        <v>1093.8</v>
      </c>
      <c r="O58" s="57">
        <v>11.394</v>
      </c>
      <c r="P58" s="54">
        <f t="shared" si="20"/>
        <v>1448.3</v>
      </c>
      <c r="Q58" s="54">
        <f t="shared" si="20"/>
        <v>1712.6</v>
      </c>
      <c r="R58" s="54">
        <f t="shared" si="20"/>
        <v>1554</v>
      </c>
      <c r="S58" s="54">
        <f t="shared" si="20"/>
        <v>2294</v>
      </c>
      <c r="T58" s="54">
        <f t="shared" si="20"/>
        <v>3171.5</v>
      </c>
      <c r="U58" s="54">
        <f t="shared" si="21"/>
        <v>1764.5</v>
      </c>
      <c r="V58" s="54">
        <f t="shared" si="21"/>
        <v>2245.6999999999998</v>
      </c>
    </row>
    <row r="59" spans="1:22" s="78" customFormat="1" x14ac:dyDescent="0.2">
      <c r="A59" s="61" t="s">
        <v>59</v>
      </c>
      <c r="B59" s="62" t="s">
        <v>139</v>
      </c>
      <c r="C59" s="63">
        <v>160</v>
      </c>
      <c r="D59" s="54">
        <f t="shared" si="12"/>
        <v>6064.5</v>
      </c>
      <c r="E59" s="53">
        <v>37.902999999999999</v>
      </c>
      <c r="F59" s="54">
        <f t="shared" si="13"/>
        <v>1761.9</v>
      </c>
      <c r="G59" s="57">
        <v>11.012</v>
      </c>
      <c r="H59" s="54">
        <f t="shared" si="14"/>
        <v>1782.1</v>
      </c>
      <c r="I59" s="57">
        <v>11.138352111000001</v>
      </c>
      <c r="J59" s="54">
        <f t="shared" si="15"/>
        <v>1768</v>
      </c>
      <c r="K59" s="57">
        <v>11.05</v>
      </c>
      <c r="L59" s="79"/>
      <c r="M59" s="79"/>
      <c r="N59" s="54">
        <f t="shared" si="16"/>
        <v>1823</v>
      </c>
      <c r="O59" s="57">
        <v>11.394</v>
      </c>
      <c r="P59" s="54">
        <f t="shared" si="20"/>
        <v>2413.8000000000002</v>
      </c>
      <c r="Q59" s="54">
        <f t="shared" si="20"/>
        <v>2854.3</v>
      </c>
      <c r="R59" s="54">
        <f t="shared" si="20"/>
        <v>2590</v>
      </c>
      <c r="S59" s="54">
        <f t="shared" si="20"/>
        <v>3823.4</v>
      </c>
      <c r="T59" s="54">
        <f t="shared" si="20"/>
        <v>5285.8</v>
      </c>
      <c r="U59" s="54">
        <f t="shared" si="21"/>
        <v>2940.5</v>
      </c>
      <c r="V59" s="54">
        <f t="shared" si="21"/>
        <v>3742.4</v>
      </c>
    </row>
    <row r="60" spans="1:22" s="78" customFormat="1" x14ac:dyDescent="0.2">
      <c r="A60" s="61" t="s">
        <v>51</v>
      </c>
      <c r="B60" s="62" t="s">
        <v>140</v>
      </c>
      <c r="C60" s="63">
        <v>203.7</v>
      </c>
      <c r="D60" s="54">
        <f t="shared" si="12"/>
        <v>7720.8</v>
      </c>
      <c r="E60" s="53">
        <v>37.902999999999999</v>
      </c>
      <c r="F60" s="54">
        <f t="shared" si="13"/>
        <v>2243.1</v>
      </c>
      <c r="G60" s="57">
        <v>11.012</v>
      </c>
      <c r="H60" s="54">
        <f t="shared" si="14"/>
        <v>2269</v>
      </c>
      <c r="I60" s="57">
        <v>11.138738003063331</v>
      </c>
      <c r="J60" s="54">
        <f t="shared" si="15"/>
        <v>2250.9</v>
      </c>
      <c r="K60" s="57">
        <v>11.05</v>
      </c>
      <c r="L60" s="79"/>
      <c r="M60" s="79"/>
      <c r="N60" s="54">
        <f t="shared" si="16"/>
        <v>2321</v>
      </c>
      <c r="O60" s="57">
        <v>11.394</v>
      </c>
      <c r="P60" s="54">
        <f t="shared" ref="P60:T69" si="22">ROUND($C60*$G60*P$6,1)</f>
        <v>3073.1</v>
      </c>
      <c r="Q60" s="54">
        <f t="shared" si="22"/>
        <v>3633.9</v>
      </c>
      <c r="R60" s="54">
        <f t="shared" si="22"/>
        <v>3297.4</v>
      </c>
      <c r="S60" s="54">
        <f t="shared" si="22"/>
        <v>4867.6000000000004</v>
      </c>
      <c r="T60" s="54">
        <f t="shared" si="22"/>
        <v>6729.4</v>
      </c>
      <c r="U60" s="54">
        <f t="shared" si="21"/>
        <v>3743.9</v>
      </c>
      <c r="V60" s="54">
        <f t="shared" si="21"/>
        <v>4764.8999999999996</v>
      </c>
    </row>
    <row r="61" spans="1:22" s="78" customFormat="1" x14ac:dyDescent="0.2">
      <c r="A61" s="61" t="s">
        <v>99</v>
      </c>
      <c r="B61" s="62" t="s">
        <v>141</v>
      </c>
      <c r="C61" s="63">
        <v>128</v>
      </c>
      <c r="D61" s="54">
        <f t="shared" si="12"/>
        <v>4851.6000000000004</v>
      </c>
      <c r="E61" s="53">
        <v>37.902999999999999</v>
      </c>
      <c r="F61" s="54">
        <f t="shared" si="13"/>
        <v>1409.5</v>
      </c>
      <c r="G61" s="57">
        <v>11.012</v>
      </c>
      <c r="H61" s="54">
        <f t="shared" si="14"/>
        <v>1425.7</v>
      </c>
      <c r="I61" s="57">
        <v>11.138352111000001</v>
      </c>
      <c r="J61" s="54">
        <f t="shared" si="15"/>
        <v>1416.8</v>
      </c>
      <c r="K61" s="57">
        <v>11.069000000000001</v>
      </c>
      <c r="L61" s="79"/>
      <c r="M61" s="79"/>
      <c r="N61" s="54">
        <f t="shared" si="16"/>
        <v>1458.4</v>
      </c>
      <c r="O61" s="57">
        <v>11.394</v>
      </c>
      <c r="P61" s="54">
        <f t="shared" si="22"/>
        <v>1931.1</v>
      </c>
      <c r="Q61" s="54">
        <f t="shared" si="22"/>
        <v>2283.4</v>
      </c>
      <c r="R61" s="54">
        <f t="shared" si="22"/>
        <v>2072</v>
      </c>
      <c r="S61" s="54">
        <f t="shared" si="22"/>
        <v>3058.7</v>
      </c>
      <c r="T61" s="54">
        <f t="shared" si="22"/>
        <v>4228.6000000000004</v>
      </c>
      <c r="U61" s="54">
        <f t="shared" si="21"/>
        <v>2352.4</v>
      </c>
      <c r="V61" s="54">
        <f t="shared" si="21"/>
        <v>2994</v>
      </c>
    </row>
    <row r="62" spans="1:22" s="78" customFormat="1" x14ac:dyDescent="0.2">
      <c r="A62" s="61" t="s">
        <v>50</v>
      </c>
      <c r="B62" s="62" t="s">
        <v>142</v>
      </c>
      <c r="C62" s="63">
        <v>160</v>
      </c>
      <c r="D62" s="54">
        <f t="shared" ref="D62:D93" si="23">ROUND(E62*C62,1)</f>
        <v>6064.5</v>
      </c>
      <c r="E62" s="53">
        <v>37.902999999999999</v>
      </c>
      <c r="F62" s="54">
        <f t="shared" ref="F62:F93" si="24">ROUND(C62*G62,1)</f>
        <v>1761.9</v>
      </c>
      <c r="G62" s="57">
        <v>11.012</v>
      </c>
      <c r="H62" s="54">
        <f t="shared" ref="H62:H93" si="25">ROUND(I62*C62,1)</f>
        <v>1782.1</v>
      </c>
      <c r="I62" s="57">
        <v>11.138352111000001</v>
      </c>
      <c r="J62" s="54">
        <f t="shared" ref="J62:J93" si="26">ROUND(C62*K62,1)</f>
        <v>1771</v>
      </c>
      <c r="K62" s="57">
        <v>11.069000000000001</v>
      </c>
      <c r="L62" s="79"/>
      <c r="M62" s="79"/>
      <c r="N62" s="54">
        <f t="shared" ref="N62:N93" si="27">ROUND(O62*C62,1)</f>
        <v>1823</v>
      </c>
      <c r="O62" s="57">
        <v>11.394</v>
      </c>
      <c r="P62" s="54">
        <f t="shared" si="22"/>
        <v>2413.8000000000002</v>
      </c>
      <c r="Q62" s="54">
        <f t="shared" si="22"/>
        <v>2854.3</v>
      </c>
      <c r="R62" s="54">
        <f t="shared" si="22"/>
        <v>2590</v>
      </c>
      <c r="S62" s="54">
        <f t="shared" si="22"/>
        <v>3823.4</v>
      </c>
      <c r="T62" s="54">
        <f t="shared" si="22"/>
        <v>5285.8</v>
      </c>
      <c r="U62" s="54">
        <f t="shared" si="21"/>
        <v>2940.5</v>
      </c>
      <c r="V62" s="54">
        <f t="shared" si="21"/>
        <v>3742.4</v>
      </c>
    </row>
    <row r="63" spans="1:22" s="78" customFormat="1" x14ac:dyDescent="0.2">
      <c r="A63" s="61" t="s">
        <v>75</v>
      </c>
      <c r="B63" s="62" t="s">
        <v>143</v>
      </c>
      <c r="C63" s="63">
        <v>116</v>
      </c>
      <c r="D63" s="54">
        <f t="shared" si="23"/>
        <v>4396.7</v>
      </c>
      <c r="E63" s="53">
        <v>37.902999999999999</v>
      </c>
      <c r="F63" s="54">
        <f t="shared" si="24"/>
        <v>1277.4000000000001</v>
      </c>
      <c r="G63" s="57">
        <v>11.012</v>
      </c>
      <c r="H63" s="54">
        <f t="shared" si="25"/>
        <v>1292.0999999999999</v>
      </c>
      <c r="I63" s="57">
        <v>11.138863537241379</v>
      </c>
      <c r="J63" s="54">
        <f t="shared" si="26"/>
        <v>1281.8</v>
      </c>
      <c r="K63" s="57">
        <v>11.05</v>
      </c>
      <c r="L63" s="79"/>
      <c r="M63" s="79"/>
      <c r="N63" s="54">
        <f t="shared" si="27"/>
        <v>1321.7</v>
      </c>
      <c r="O63" s="57">
        <v>11.394</v>
      </c>
      <c r="P63" s="54">
        <f t="shared" si="22"/>
        <v>1750</v>
      </c>
      <c r="Q63" s="54">
        <f t="shared" si="22"/>
        <v>2069.4</v>
      </c>
      <c r="R63" s="54">
        <f t="shared" si="22"/>
        <v>1877.8</v>
      </c>
      <c r="S63" s="54">
        <f t="shared" si="22"/>
        <v>2771.9</v>
      </c>
      <c r="T63" s="54">
        <f t="shared" si="22"/>
        <v>3832.2</v>
      </c>
      <c r="U63" s="54">
        <f t="shared" si="21"/>
        <v>2132</v>
      </c>
      <c r="V63" s="54">
        <f t="shared" si="21"/>
        <v>2713.4</v>
      </c>
    </row>
    <row r="64" spans="1:22" s="78" customFormat="1" x14ac:dyDescent="0.2">
      <c r="A64" s="61" t="s">
        <v>56</v>
      </c>
      <c r="B64" s="62" t="s">
        <v>144</v>
      </c>
      <c r="C64" s="63">
        <v>192</v>
      </c>
      <c r="D64" s="54">
        <f t="shared" si="23"/>
        <v>7277.4</v>
      </c>
      <c r="E64" s="53">
        <v>37.902999999999999</v>
      </c>
      <c r="F64" s="54">
        <f t="shared" si="24"/>
        <v>2114.3000000000002</v>
      </c>
      <c r="G64" s="57">
        <v>11.012</v>
      </c>
      <c r="H64" s="54">
        <f t="shared" si="25"/>
        <v>2138.6999999999998</v>
      </c>
      <c r="I64" s="57">
        <v>11.138970084375002</v>
      </c>
      <c r="J64" s="54">
        <f t="shared" si="26"/>
        <v>2121.6</v>
      </c>
      <c r="K64" s="57">
        <v>11.05</v>
      </c>
      <c r="L64" s="79"/>
      <c r="M64" s="79"/>
      <c r="N64" s="54">
        <f t="shared" si="27"/>
        <v>2187.6</v>
      </c>
      <c r="O64" s="57">
        <v>11.394</v>
      </c>
      <c r="P64" s="54">
        <f t="shared" si="22"/>
        <v>2896.6</v>
      </c>
      <c r="Q64" s="54">
        <f t="shared" si="22"/>
        <v>3425.2</v>
      </c>
      <c r="R64" s="54">
        <f t="shared" si="22"/>
        <v>3108</v>
      </c>
      <c r="S64" s="54">
        <f t="shared" si="22"/>
        <v>4588</v>
      </c>
      <c r="T64" s="54">
        <f t="shared" si="22"/>
        <v>6342.9</v>
      </c>
      <c r="U64" s="54">
        <f t="shared" si="21"/>
        <v>3528.9</v>
      </c>
      <c r="V64" s="54">
        <f t="shared" si="21"/>
        <v>4491.3</v>
      </c>
    </row>
    <row r="65" spans="1:22" s="78" customFormat="1" x14ac:dyDescent="0.2">
      <c r="A65" s="61" t="s">
        <v>98</v>
      </c>
      <c r="B65" s="62" t="s">
        <v>145</v>
      </c>
      <c r="C65" s="63">
        <v>416</v>
      </c>
      <c r="D65" s="54">
        <f t="shared" si="23"/>
        <v>15767.6</v>
      </c>
      <c r="E65" s="53">
        <v>37.902999999999999</v>
      </c>
      <c r="F65" s="54">
        <f t="shared" si="24"/>
        <v>4581</v>
      </c>
      <c r="G65" s="57">
        <v>11.012</v>
      </c>
      <c r="H65" s="54">
        <f t="shared" si="25"/>
        <v>4633.7</v>
      </c>
      <c r="I65" s="57">
        <v>11.138637329480773</v>
      </c>
      <c r="J65" s="54">
        <f t="shared" si="26"/>
        <v>4596.8</v>
      </c>
      <c r="K65" s="57">
        <v>11.05</v>
      </c>
      <c r="L65" s="79"/>
      <c r="M65" s="79"/>
      <c r="N65" s="54">
        <f t="shared" si="27"/>
        <v>4739.8999999999996</v>
      </c>
      <c r="O65" s="57">
        <v>11.394</v>
      </c>
      <c r="P65" s="54">
        <f t="shared" si="22"/>
        <v>6276</v>
      </c>
      <c r="Q65" s="54">
        <f t="shared" si="22"/>
        <v>7421.2</v>
      </c>
      <c r="R65" s="54">
        <f t="shared" si="22"/>
        <v>6734.1</v>
      </c>
      <c r="S65" s="54">
        <f t="shared" si="22"/>
        <v>9940.7999999999993</v>
      </c>
      <c r="T65" s="54">
        <f t="shared" si="22"/>
        <v>13743</v>
      </c>
      <c r="U65" s="54">
        <f t="shared" si="21"/>
        <v>7645.6</v>
      </c>
      <c r="V65" s="54">
        <f t="shared" si="21"/>
        <v>9730.7999999999993</v>
      </c>
    </row>
    <row r="66" spans="1:22" s="78" customFormat="1" x14ac:dyDescent="0.2">
      <c r="A66" s="61" t="s">
        <v>52</v>
      </c>
      <c r="B66" s="62" t="s">
        <v>146</v>
      </c>
      <c r="C66" s="63">
        <v>416</v>
      </c>
      <c r="D66" s="54">
        <f t="shared" si="23"/>
        <v>15767.6</v>
      </c>
      <c r="E66" s="53">
        <v>37.902999999999999</v>
      </c>
      <c r="F66" s="54">
        <f t="shared" si="24"/>
        <v>4581</v>
      </c>
      <c r="G66" s="57">
        <v>11.012</v>
      </c>
      <c r="H66" s="54">
        <f t="shared" si="25"/>
        <v>4633.7</v>
      </c>
      <c r="I66" s="57">
        <v>11.138637329480773</v>
      </c>
      <c r="J66" s="54">
        <f t="shared" si="26"/>
        <v>4596.8</v>
      </c>
      <c r="K66" s="57">
        <v>11.05</v>
      </c>
      <c r="L66" s="79"/>
      <c r="M66" s="79"/>
      <c r="N66" s="54">
        <f t="shared" si="27"/>
        <v>4739.8999999999996</v>
      </c>
      <c r="O66" s="57">
        <v>11.394</v>
      </c>
      <c r="P66" s="54">
        <f t="shared" si="22"/>
        <v>6276</v>
      </c>
      <c r="Q66" s="54">
        <f t="shared" si="22"/>
        <v>7421.2</v>
      </c>
      <c r="R66" s="54">
        <f t="shared" si="22"/>
        <v>6734.1</v>
      </c>
      <c r="S66" s="54">
        <f t="shared" si="22"/>
        <v>9940.7999999999993</v>
      </c>
      <c r="T66" s="54">
        <f t="shared" si="22"/>
        <v>13743</v>
      </c>
      <c r="U66" s="54">
        <f t="shared" si="21"/>
        <v>7645.6</v>
      </c>
      <c r="V66" s="54">
        <f t="shared" si="21"/>
        <v>9730.7999999999993</v>
      </c>
    </row>
    <row r="67" spans="1:22" s="78" customFormat="1" x14ac:dyDescent="0.2">
      <c r="A67" s="61" t="s">
        <v>97</v>
      </c>
      <c r="B67" s="62" t="s">
        <v>147</v>
      </c>
      <c r="C67" s="63">
        <v>288</v>
      </c>
      <c r="D67" s="54">
        <f t="shared" si="23"/>
        <v>10916.1</v>
      </c>
      <c r="E67" s="53">
        <v>37.902999999999999</v>
      </c>
      <c r="F67" s="54">
        <f t="shared" si="24"/>
        <v>3171.5</v>
      </c>
      <c r="G67" s="57">
        <v>11.012</v>
      </c>
      <c r="H67" s="54">
        <f t="shared" si="25"/>
        <v>3207.9</v>
      </c>
      <c r="I67" s="57">
        <v>11.138637329480773</v>
      </c>
      <c r="J67" s="54">
        <f t="shared" si="26"/>
        <v>3182.4</v>
      </c>
      <c r="K67" s="57">
        <v>11.05</v>
      </c>
      <c r="L67" s="79"/>
      <c r="M67" s="79"/>
      <c r="N67" s="54">
        <f t="shared" si="27"/>
        <v>3281.5</v>
      </c>
      <c r="O67" s="57">
        <v>11.394</v>
      </c>
      <c r="P67" s="54">
        <f t="shared" si="22"/>
        <v>4344.8999999999996</v>
      </c>
      <c r="Q67" s="54">
        <f t="shared" si="22"/>
        <v>5137.8</v>
      </c>
      <c r="R67" s="54">
        <f t="shared" si="22"/>
        <v>4662</v>
      </c>
      <c r="S67" s="54">
        <f t="shared" si="22"/>
        <v>6882.1</v>
      </c>
      <c r="T67" s="54">
        <f t="shared" si="22"/>
        <v>9514.4</v>
      </c>
      <c r="U67" s="54">
        <f t="shared" si="21"/>
        <v>5293</v>
      </c>
      <c r="V67" s="54">
        <f t="shared" si="21"/>
        <v>6736.6</v>
      </c>
    </row>
    <row r="68" spans="1:22" s="78" customFormat="1" x14ac:dyDescent="0.2">
      <c r="A68" s="61" t="s">
        <v>90</v>
      </c>
      <c r="B68" s="62" t="s">
        <v>148</v>
      </c>
      <c r="C68" s="63">
        <v>277</v>
      </c>
      <c r="D68" s="54">
        <f t="shared" si="23"/>
        <v>10499.1</v>
      </c>
      <c r="E68" s="53">
        <v>37.902999999999999</v>
      </c>
      <c r="F68" s="54">
        <f t="shared" si="24"/>
        <v>3050.3</v>
      </c>
      <c r="G68" s="57">
        <v>11.012</v>
      </c>
      <c r="H68" s="54">
        <f t="shared" si="25"/>
        <v>3085.5</v>
      </c>
      <c r="I68" s="57">
        <v>11.139048167653431</v>
      </c>
      <c r="J68" s="54">
        <f t="shared" si="26"/>
        <v>3060.9</v>
      </c>
      <c r="K68" s="57">
        <v>11.05</v>
      </c>
      <c r="L68" s="79"/>
      <c r="M68" s="79"/>
      <c r="N68" s="54">
        <f t="shared" si="27"/>
        <v>3156.1</v>
      </c>
      <c r="O68" s="57">
        <v>11.394</v>
      </c>
      <c r="P68" s="54">
        <f t="shared" si="22"/>
        <v>4178.8999999999996</v>
      </c>
      <c r="Q68" s="54">
        <f t="shared" si="22"/>
        <v>4941.5</v>
      </c>
      <c r="R68" s="54">
        <f t="shared" si="22"/>
        <v>4484</v>
      </c>
      <c r="S68" s="54">
        <f t="shared" si="22"/>
        <v>6619.2</v>
      </c>
      <c r="T68" s="54">
        <f t="shared" si="22"/>
        <v>9151</v>
      </c>
      <c r="U68" s="54">
        <f t="shared" si="21"/>
        <v>5091.1000000000004</v>
      </c>
      <c r="V68" s="54">
        <f t="shared" si="21"/>
        <v>6479.6</v>
      </c>
    </row>
    <row r="69" spans="1:22" s="78" customFormat="1" x14ac:dyDescent="0.2">
      <c r="A69" s="61" t="s">
        <v>53</v>
      </c>
      <c r="B69" s="62" t="s">
        <v>149</v>
      </c>
      <c r="C69" s="63">
        <v>416</v>
      </c>
      <c r="D69" s="54">
        <f t="shared" si="23"/>
        <v>15767.6</v>
      </c>
      <c r="E69" s="53">
        <v>37.902999999999999</v>
      </c>
      <c r="F69" s="54">
        <f t="shared" si="24"/>
        <v>4581</v>
      </c>
      <c r="G69" s="57">
        <v>11.012</v>
      </c>
      <c r="H69" s="54">
        <f t="shared" si="25"/>
        <v>4633.7</v>
      </c>
      <c r="I69" s="57">
        <v>11.138637329480773</v>
      </c>
      <c r="J69" s="54">
        <f t="shared" si="26"/>
        <v>4596.8</v>
      </c>
      <c r="K69" s="57">
        <v>11.05</v>
      </c>
      <c r="L69" s="79"/>
      <c r="M69" s="79"/>
      <c r="N69" s="54">
        <f t="shared" si="27"/>
        <v>4739.8999999999996</v>
      </c>
      <c r="O69" s="57">
        <v>11.394</v>
      </c>
      <c r="P69" s="54">
        <f t="shared" si="22"/>
        <v>6276</v>
      </c>
      <c r="Q69" s="54">
        <f t="shared" si="22"/>
        <v>7421.2</v>
      </c>
      <c r="R69" s="54">
        <f t="shared" si="22"/>
        <v>6734.1</v>
      </c>
      <c r="S69" s="54">
        <f t="shared" si="22"/>
        <v>9940.7999999999993</v>
      </c>
      <c r="T69" s="54">
        <f t="shared" si="22"/>
        <v>13743</v>
      </c>
      <c r="U69" s="54">
        <f t="shared" si="21"/>
        <v>7645.6</v>
      </c>
      <c r="V69" s="54">
        <f t="shared" si="21"/>
        <v>9730.7999999999993</v>
      </c>
    </row>
    <row r="70" spans="1:22" s="78" customFormat="1" x14ac:dyDescent="0.2">
      <c r="A70" s="61" t="s">
        <v>69</v>
      </c>
      <c r="B70" s="62" t="s">
        <v>150</v>
      </c>
      <c r="C70" s="63">
        <v>9</v>
      </c>
      <c r="D70" s="54">
        <f t="shared" si="23"/>
        <v>341.1</v>
      </c>
      <c r="E70" s="53">
        <v>37.902999999999999</v>
      </c>
      <c r="F70" s="54">
        <f t="shared" si="24"/>
        <v>99.1</v>
      </c>
      <c r="G70" s="57">
        <v>11.012</v>
      </c>
      <c r="H70" s="54">
        <f t="shared" si="25"/>
        <v>100.1</v>
      </c>
      <c r="I70" s="57">
        <v>11.126816608000002</v>
      </c>
      <c r="J70" s="54">
        <f t="shared" si="26"/>
        <v>99.5</v>
      </c>
      <c r="K70" s="57">
        <v>11.05</v>
      </c>
      <c r="L70" s="79"/>
      <c r="M70" s="79"/>
      <c r="N70" s="54">
        <f t="shared" si="27"/>
        <v>102.5</v>
      </c>
      <c r="O70" s="57">
        <v>11.394</v>
      </c>
      <c r="P70" s="54">
        <f t="shared" ref="P70:T79" si="28">ROUND($C70*$G70*P$6,1)</f>
        <v>135.80000000000001</v>
      </c>
      <c r="Q70" s="54">
        <f t="shared" si="28"/>
        <v>160.6</v>
      </c>
      <c r="R70" s="54">
        <f t="shared" si="28"/>
        <v>145.69999999999999</v>
      </c>
      <c r="S70" s="54">
        <f t="shared" si="28"/>
        <v>215.1</v>
      </c>
      <c r="T70" s="54">
        <f t="shared" si="28"/>
        <v>297.3</v>
      </c>
      <c r="U70" s="54">
        <f t="shared" ref="U70:V89" si="29">ROUND($H70*U$6,1)</f>
        <v>165.2</v>
      </c>
      <c r="V70" s="54">
        <f t="shared" si="29"/>
        <v>210.2</v>
      </c>
    </row>
    <row r="71" spans="1:22" s="78" customFormat="1" x14ac:dyDescent="0.2">
      <c r="A71" s="61" t="s">
        <v>54</v>
      </c>
      <c r="B71" s="62" t="s">
        <v>151</v>
      </c>
      <c r="C71" s="63">
        <v>60</v>
      </c>
      <c r="D71" s="54">
        <f t="shared" si="23"/>
        <v>2274.1999999999998</v>
      </c>
      <c r="E71" s="53">
        <v>37.902999999999999</v>
      </c>
      <c r="F71" s="54">
        <f t="shared" si="24"/>
        <v>660.7</v>
      </c>
      <c r="G71" s="57">
        <v>11.012</v>
      </c>
      <c r="H71" s="54">
        <f t="shared" si="25"/>
        <v>668.4</v>
      </c>
      <c r="I71" s="57">
        <v>11.1393408684</v>
      </c>
      <c r="J71" s="54">
        <f t="shared" si="26"/>
        <v>663</v>
      </c>
      <c r="K71" s="57">
        <v>11.05</v>
      </c>
      <c r="L71" s="79"/>
      <c r="M71" s="79"/>
      <c r="N71" s="54">
        <f t="shared" si="27"/>
        <v>683.6</v>
      </c>
      <c r="O71" s="57">
        <v>11.394</v>
      </c>
      <c r="P71" s="54">
        <f t="shared" si="28"/>
        <v>905.2</v>
      </c>
      <c r="Q71" s="54">
        <f t="shared" si="28"/>
        <v>1070.4000000000001</v>
      </c>
      <c r="R71" s="54">
        <f t="shared" si="28"/>
        <v>971.3</v>
      </c>
      <c r="S71" s="54">
        <f t="shared" si="28"/>
        <v>1433.8</v>
      </c>
      <c r="T71" s="54">
        <f t="shared" si="28"/>
        <v>1982.2</v>
      </c>
      <c r="U71" s="54">
        <f t="shared" si="29"/>
        <v>1102.9000000000001</v>
      </c>
      <c r="V71" s="54">
        <f t="shared" si="29"/>
        <v>1403.6</v>
      </c>
    </row>
    <row r="72" spans="1:22" s="78" customFormat="1" x14ac:dyDescent="0.2">
      <c r="A72" s="61" t="s">
        <v>57</v>
      </c>
      <c r="B72" s="62" t="s">
        <v>152</v>
      </c>
      <c r="C72" s="63">
        <v>109</v>
      </c>
      <c r="D72" s="54">
        <f t="shared" si="23"/>
        <v>4131.3999999999996</v>
      </c>
      <c r="E72" s="53">
        <v>37.902999999999999</v>
      </c>
      <c r="F72" s="54">
        <f t="shared" si="24"/>
        <v>1200.3</v>
      </c>
      <c r="G72" s="57">
        <v>11.012</v>
      </c>
      <c r="H72" s="54">
        <f t="shared" si="25"/>
        <v>1214</v>
      </c>
      <c r="I72" s="57">
        <v>11.137943908403672</v>
      </c>
      <c r="J72" s="54">
        <f t="shared" si="26"/>
        <v>1204.5</v>
      </c>
      <c r="K72" s="57">
        <v>11.05</v>
      </c>
      <c r="L72" s="79"/>
      <c r="M72" s="79"/>
      <c r="N72" s="54">
        <f t="shared" si="27"/>
        <v>1316.4</v>
      </c>
      <c r="O72" s="57">
        <v>12.077</v>
      </c>
      <c r="P72" s="54">
        <f t="shared" si="28"/>
        <v>1644.4</v>
      </c>
      <c r="Q72" s="54">
        <f t="shared" si="28"/>
        <v>1944.5</v>
      </c>
      <c r="R72" s="54">
        <f t="shared" si="28"/>
        <v>1764.5</v>
      </c>
      <c r="S72" s="54">
        <f t="shared" si="28"/>
        <v>2604.6999999999998</v>
      </c>
      <c r="T72" s="54">
        <f t="shared" si="28"/>
        <v>3600.9</v>
      </c>
      <c r="U72" s="54">
        <f t="shared" si="29"/>
        <v>2003.1</v>
      </c>
      <c r="V72" s="54">
        <f t="shared" si="29"/>
        <v>2549.4</v>
      </c>
    </row>
    <row r="73" spans="1:22" s="78" customFormat="1" x14ac:dyDescent="0.2">
      <c r="A73" s="61" t="s">
        <v>84</v>
      </c>
      <c r="B73" s="62" t="s">
        <v>153</v>
      </c>
      <c r="C73" s="63">
        <v>160</v>
      </c>
      <c r="D73" s="54">
        <f t="shared" si="23"/>
        <v>6064.5</v>
      </c>
      <c r="E73" s="53">
        <v>37.902999999999999</v>
      </c>
      <c r="F73" s="54">
        <f t="shared" si="24"/>
        <v>1761.9</v>
      </c>
      <c r="G73" s="57">
        <v>11.012</v>
      </c>
      <c r="H73" s="54">
        <f t="shared" si="25"/>
        <v>1782.1</v>
      </c>
      <c r="I73" s="57">
        <v>11.138352111000001</v>
      </c>
      <c r="J73" s="54">
        <f t="shared" si="26"/>
        <v>1768</v>
      </c>
      <c r="K73" s="57">
        <v>11.05</v>
      </c>
      <c r="L73" s="79"/>
      <c r="M73" s="79"/>
      <c r="N73" s="54">
        <f t="shared" si="27"/>
        <v>1932.3</v>
      </c>
      <c r="O73" s="57">
        <v>12.077</v>
      </c>
      <c r="P73" s="54">
        <f t="shared" si="28"/>
        <v>2413.8000000000002</v>
      </c>
      <c r="Q73" s="54">
        <f t="shared" si="28"/>
        <v>2854.3</v>
      </c>
      <c r="R73" s="54">
        <f t="shared" si="28"/>
        <v>2590</v>
      </c>
      <c r="S73" s="54">
        <f t="shared" si="28"/>
        <v>3823.4</v>
      </c>
      <c r="T73" s="54">
        <f t="shared" si="28"/>
        <v>5285.8</v>
      </c>
      <c r="U73" s="54">
        <f t="shared" si="29"/>
        <v>2940.5</v>
      </c>
      <c r="V73" s="54">
        <f t="shared" si="29"/>
        <v>3742.4</v>
      </c>
    </row>
    <row r="74" spans="1:22" s="78" customFormat="1" x14ac:dyDescent="0.2">
      <c r="A74" s="61" t="s">
        <v>107</v>
      </c>
      <c r="B74" s="62" t="s">
        <v>154</v>
      </c>
      <c r="C74" s="63">
        <v>160</v>
      </c>
      <c r="D74" s="54">
        <f t="shared" si="23"/>
        <v>6064.5</v>
      </c>
      <c r="E74" s="53">
        <v>37.902999999999999</v>
      </c>
      <c r="F74" s="54">
        <f t="shared" si="24"/>
        <v>1761.9</v>
      </c>
      <c r="G74" s="57">
        <v>11.012</v>
      </c>
      <c r="H74" s="54">
        <f t="shared" si="25"/>
        <v>1782.1</v>
      </c>
      <c r="I74" s="57">
        <v>11.138352111000001</v>
      </c>
      <c r="J74" s="54">
        <f t="shared" si="26"/>
        <v>1768</v>
      </c>
      <c r="K74" s="57">
        <v>11.05</v>
      </c>
      <c r="L74" s="79"/>
      <c r="M74" s="79"/>
      <c r="N74" s="54">
        <f t="shared" si="27"/>
        <v>1932.3</v>
      </c>
      <c r="O74" s="57">
        <v>12.077</v>
      </c>
      <c r="P74" s="54">
        <f t="shared" si="28"/>
        <v>2413.8000000000002</v>
      </c>
      <c r="Q74" s="54">
        <f t="shared" si="28"/>
        <v>2854.3</v>
      </c>
      <c r="R74" s="54">
        <f t="shared" si="28"/>
        <v>2590</v>
      </c>
      <c r="S74" s="54">
        <f t="shared" si="28"/>
        <v>3823.4</v>
      </c>
      <c r="T74" s="54">
        <f t="shared" si="28"/>
        <v>5285.8</v>
      </c>
      <c r="U74" s="54">
        <f t="shared" si="29"/>
        <v>2940.5</v>
      </c>
      <c r="V74" s="54">
        <f t="shared" si="29"/>
        <v>3742.4</v>
      </c>
    </row>
    <row r="75" spans="1:22" s="78" customFormat="1" ht="25.5" x14ac:dyDescent="0.2">
      <c r="A75" s="61" t="s">
        <v>60</v>
      </c>
      <c r="B75" s="62" t="s">
        <v>155</v>
      </c>
      <c r="C75" s="63">
        <v>280</v>
      </c>
      <c r="D75" s="54">
        <f t="shared" si="23"/>
        <v>10612.8</v>
      </c>
      <c r="E75" s="53">
        <v>37.902999999999999</v>
      </c>
      <c r="F75" s="54">
        <f t="shared" si="24"/>
        <v>3083.4</v>
      </c>
      <c r="G75" s="57">
        <v>11.012</v>
      </c>
      <c r="H75" s="54">
        <f t="shared" si="25"/>
        <v>2495</v>
      </c>
      <c r="I75" s="57">
        <v>8.9106816888000022</v>
      </c>
      <c r="J75" s="54">
        <f t="shared" si="26"/>
        <v>3094</v>
      </c>
      <c r="K75" s="57">
        <v>11.05</v>
      </c>
      <c r="L75" s="79"/>
      <c r="M75" s="79"/>
      <c r="N75" s="54">
        <f t="shared" si="27"/>
        <v>3381.6</v>
      </c>
      <c r="O75" s="57">
        <v>12.077</v>
      </c>
      <c r="P75" s="54">
        <f t="shared" si="28"/>
        <v>4224.2</v>
      </c>
      <c r="Q75" s="54">
        <f t="shared" si="28"/>
        <v>4995</v>
      </c>
      <c r="R75" s="54">
        <f t="shared" si="28"/>
        <v>4532.5</v>
      </c>
      <c r="S75" s="54">
        <f t="shared" si="28"/>
        <v>6690.9</v>
      </c>
      <c r="T75" s="54">
        <f t="shared" si="28"/>
        <v>9250.1</v>
      </c>
      <c r="U75" s="54">
        <f t="shared" si="29"/>
        <v>4116.8</v>
      </c>
      <c r="V75" s="54">
        <f t="shared" si="29"/>
        <v>5239.5</v>
      </c>
    </row>
    <row r="76" spans="1:22" s="78" customFormat="1" x14ac:dyDescent="0.2">
      <c r="A76" s="61" t="s">
        <v>81</v>
      </c>
      <c r="B76" s="62" t="s">
        <v>156</v>
      </c>
      <c r="C76" s="63">
        <v>165</v>
      </c>
      <c r="D76" s="54">
        <f t="shared" si="23"/>
        <v>6254</v>
      </c>
      <c r="E76" s="53">
        <v>37.902999999999999</v>
      </c>
      <c r="F76" s="54">
        <f t="shared" si="24"/>
        <v>1817</v>
      </c>
      <c r="G76" s="57">
        <v>11.012</v>
      </c>
      <c r="H76" s="54">
        <f t="shared" si="25"/>
        <v>1837.9</v>
      </c>
      <c r="I76" s="57">
        <v>11.138801546181821</v>
      </c>
      <c r="J76" s="54">
        <f t="shared" si="26"/>
        <v>1823.3</v>
      </c>
      <c r="K76" s="57">
        <v>11.05</v>
      </c>
      <c r="L76" s="79"/>
      <c r="M76" s="79"/>
      <c r="N76" s="54">
        <f t="shared" si="27"/>
        <v>1992.7</v>
      </c>
      <c r="O76" s="57">
        <v>12.077</v>
      </c>
      <c r="P76" s="54">
        <f t="shared" si="28"/>
        <v>2489.3000000000002</v>
      </c>
      <c r="Q76" s="54">
        <f t="shared" si="28"/>
        <v>2943.5</v>
      </c>
      <c r="R76" s="54">
        <f t="shared" si="28"/>
        <v>2671</v>
      </c>
      <c r="S76" s="54">
        <f t="shared" si="28"/>
        <v>3942.8</v>
      </c>
      <c r="T76" s="54">
        <f t="shared" si="28"/>
        <v>5450.9</v>
      </c>
      <c r="U76" s="54">
        <f t="shared" si="29"/>
        <v>3032.5</v>
      </c>
      <c r="V76" s="54">
        <f t="shared" si="29"/>
        <v>3859.6</v>
      </c>
    </row>
    <row r="77" spans="1:22" s="78" customFormat="1" x14ac:dyDescent="0.2">
      <c r="A77" s="61" t="s">
        <v>72</v>
      </c>
      <c r="B77" s="62" t="s">
        <v>157</v>
      </c>
      <c r="C77" s="63">
        <v>134</v>
      </c>
      <c r="D77" s="54">
        <f t="shared" si="23"/>
        <v>5079</v>
      </c>
      <c r="E77" s="53">
        <v>37.902999999999999</v>
      </c>
      <c r="F77" s="54">
        <f t="shared" si="24"/>
        <v>1475.6</v>
      </c>
      <c r="G77" s="57">
        <v>11.012</v>
      </c>
      <c r="H77" s="54">
        <f t="shared" si="25"/>
        <v>1492.6</v>
      </c>
      <c r="I77" s="57">
        <v>11.139016201791046</v>
      </c>
      <c r="J77" s="54">
        <f t="shared" si="26"/>
        <v>1480.7</v>
      </c>
      <c r="K77" s="57">
        <v>11.05</v>
      </c>
      <c r="L77" s="79"/>
      <c r="M77" s="79"/>
      <c r="N77" s="54">
        <f t="shared" si="27"/>
        <v>1526.8</v>
      </c>
      <c r="O77" s="57">
        <v>11.394</v>
      </c>
      <c r="P77" s="54">
        <f t="shared" si="28"/>
        <v>2021.6</v>
      </c>
      <c r="Q77" s="54">
        <f t="shared" si="28"/>
        <v>2390.5</v>
      </c>
      <c r="R77" s="54">
        <f t="shared" si="28"/>
        <v>2169.1</v>
      </c>
      <c r="S77" s="54">
        <f t="shared" si="28"/>
        <v>3202.1</v>
      </c>
      <c r="T77" s="54">
        <f t="shared" si="28"/>
        <v>4426.8</v>
      </c>
      <c r="U77" s="54">
        <f t="shared" si="29"/>
        <v>2462.8000000000002</v>
      </c>
      <c r="V77" s="54">
        <f t="shared" si="29"/>
        <v>3134.5</v>
      </c>
    </row>
    <row r="78" spans="1:22" s="78" customFormat="1" x14ac:dyDescent="0.2">
      <c r="A78" s="61" t="s">
        <v>76</v>
      </c>
      <c r="B78" s="62" t="s">
        <v>158</v>
      </c>
      <c r="C78" s="63">
        <v>139.69999999999999</v>
      </c>
      <c r="D78" s="54">
        <f t="shared" si="23"/>
        <v>5295</v>
      </c>
      <c r="E78" s="53">
        <v>37.902999999999999</v>
      </c>
      <c r="F78" s="54">
        <f t="shared" si="24"/>
        <v>1538.4</v>
      </c>
      <c r="G78" s="57">
        <v>11.012</v>
      </c>
      <c r="H78" s="54">
        <f t="shared" si="25"/>
        <v>1556.2</v>
      </c>
      <c r="I78" s="57">
        <v>11.139764116020045</v>
      </c>
      <c r="J78" s="54">
        <f t="shared" si="26"/>
        <v>1543.7</v>
      </c>
      <c r="K78" s="57">
        <v>11.05</v>
      </c>
      <c r="L78" s="79"/>
      <c r="M78" s="79"/>
      <c r="N78" s="54">
        <f t="shared" si="27"/>
        <v>1591.7</v>
      </c>
      <c r="O78" s="57">
        <v>11.394</v>
      </c>
      <c r="P78" s="54">
        <f t="shared" si="28"/>
        <v>2107.6</v>
      </c>
      <c r="Q78" s="54">
        <f t="shared" si="28"/>
        <v>2492.1999999999998</v>
      </c>
      <c r="R78" s="54">
        <f t="shared" si="28"/>
        <v>2261.4</v>
      </c>
      <c r="S78" s="54">
        <f t="shared" si="28"/>
        <v>3338.3</v>
      </c>
      <c r="T78" s="54">
        <f t="shared" si="28"/>
        <v>4615.1000000000004</v>
      </c>
      <c r="U78" s="54">
        <f t="shared" si="29"/>
        <v>2567.6999999999998</v>
      </c>
      <c r="V78" s="54">
        <f t="shared" si="29"/>
        <v>3268</v>
      </c>
    </row>
    <row r="79" spans="1:22" s="78" customFormat="1" x14ac:dyDescent="0.2">
      <c r="A79" s="61" t="s">
        <v>108</v>
      </c>
      <c r="B79" s="62" t="s">
        <v>159</v>
      </c>
      <c r="C79" s="63">
        <v>128</v>
      </c>
      <c r="D79" s="54">
        <f t="shared" si="23"/>
        <v>4851.6000000000004</v>
      </c>
      <c r="E79" s="53">
        <v>37.902999999999999</v>
      </c>
      <c r="F79" s="54">
        <f t="shared" si="24"/>
        <v>1409.5</v>
      </c>
      <c r="G79" s="57">
        <v>11.012</v>
      </c>
      <c r="H79" s="54">
        <f t="shared" si="25"/>
        <v>1425.7</v>
      </c>
      <c r="I79" s="57">
        <v>11.138352111000001</v>
      </c>
      <c r="J79" s="54">
        <f t="shared" si="26"/>
        <v>1414.4</v>
      </c>
      <c r="K79" s="57">
        <v>11.05</v>
      </c>
      <c r="L79" s="79"/>
      <c r="M79" s="79"/>
      <c r="N79" s="54">
        <f t="shared" si="27"/>
        <v>1458.4</v>
      </c>
      <c r="O79" s="57">
        <v>11.394</v>
      </c>
      <c r="P79" s="54">
        <f t="shared" si="28"/>
        <v>1931.1</v>
      </c>
      <c r="Q79" s="54">
        <f t="shared" si="28"/>
        <v>2283.4</v>
      </c>
      <c r="R79" s="54">
        <f t="shared" si="28"/>
        <v>2072</v>
      </c>
      <c r="S79" s="54">
        <f t="shared" si="28"/>
        <v>3058.7</v>
      </c>
      <c r="T79" s="54">
        <f t="shared" si="28"/>
        <v>4228.6000000000004</v>
      </c>
      <c r="U79" s="54">
        <f t="shared" si="29"/>
        <v>2352.4</v>
      </c>
      <c r="V79" s="54">
        <f t="shared" si="29"/>
        <v>2994</v>
      </c>
    </row>
    <row r="80" spans="1:22" s="78" customFormat="1" x14ac:dyDescent="0.2">
      <c r="A80" s="61" t="s">
        <v>88</v>
      </c>
      <c r="B80" s="62" t="s">
        <v>160</v>
      </c>
      <c r="C80" s="63">
        <v>129.69999999999999</v>
      </c>
      <c r="D80" s="54">
        <f t="shared" si="23"/>
        <v>4916</v>
      </c>
      <c r="E80" s="53">
        <v>37.902999999999999</v>
      </c>
      <c r="F80" s="54">
        <f t="shared" si="24"/>
        <v>1428.3</v>
      </c>
      <c r="G80" s="57">
        <v>11.012</v>
      </c>
      <c r="H80" s="54">
        <f t="shared" si="25"/>
        <v>1444.7</v>
      </c>
      <c r="I80" s="57">
        <v>11.138729470223595</v>
      </c>
      <c r="J80" s="54">
        <f t="shared" si="26"/>
        <v>1435.6</v>
      </c>
      <c r="K80" s="57">
        <v>11.069000000000001</v>
      </c>
      <c r="L80" s="79"/>
      <c r="M80" s="79"/>
      <c r="N80" s="54">
        <f t="shared" si="27"/>
        <v>1477.8</v>
      </c>
      <c r="O80" s="57">
        <v>11.394</v>
      </c>
      <c r="P80" s="54">
        <f t="shared" ref="P80:T89" si="30">ROUND($C80*$G80*P$6,1)</f>
        <v>1956.7</v>
      </c>
      <c r="Q80" s="54">
        <f t="shared" si="30"/>
        <v>2313.8000000000002</v>
      </c>
      <c r="R80" s="54">
        <f t="shared" si="30"/>
        <v>2099.5</v>
      </c>
      <c r="S80" s="54">
        <f t="shared" si="30"/>
        <v>3099.3</v>
      </c>
      <c r="T80" s="54">
        <f t="shared" si="30"/>
        <v>4284.8</v>
      </c>
      <c r="U80" s="54">
        <f t="shared" si="29"/>
        <v>2383.8000000000002</v>
      </c>
      <c r="V80" s="54">
        <f t="shared" si="29"/>
        <v>3033.9</v>
      </c>
    </row>
    <row r="81" spans="1:22" s="78" customFormat="1" x14ac:dyDescent="0.2">
      <c r="A81" s="61" t="s">
        <v>74</v>
      </c>
      <c r="B81" s="62" t="s">
        <v>160</v>
      </c>
      <c r="C81" s="63">
        <v>160</v>
      </c>
      <c r="D81" s="54">
        <f t="shared" si="23"/>
        <v>6064.5</v>
      </c>
      <c r="E81" s="53">
        <v>37.902999999999999</v>
      </c>
      <c r="F81" s="54">
        <f t="shared" si="24"/>
        <v>1761.9</v>
      </c>
      <c r="G81" s="57">
        <v>11.012</v>
      </c>
      <c r="H81" s="54">
        <f t="shared" si="25"/>
        <v>1782.1</v>
      </c>
      <c r="I81" s="57">
        <v>11.138352111000001</v>
      </c>
      <c r="J81" s="54">
        <f t="shared" si="26"/>
        <v>1768</v>
      </c>
      <c r="K81" s="57">
        <v>11.05</v>
      </c>
      <c r="L81" s="79"/>
      <c r="M81" s="79"/>
      <c r="N81" s="54">
        <f t="shared" si="27"/>
        <v>1932.3</v>
      </c>
      <c r="O81" s="57">
        <v>12.077</v>
      </c>
      <c r="P81" s="54">
        <f t="shared" si="30"/>
        <v>2413.8000000000002</v>
      </c>
      <c r="Q81" s="54">
        <f t="shared" si="30"/>
        <v>2854.3</v>
      </c>
      <c r="R81" s="54">
        <f t="shared" si="30"/>
        <v>2590</v>
      </c>
      <c r="S81" s="54">
        <f t="shared" si="30"/>
        <v>3823.4</v>
      </c>
      <c r="T81" s="54">
        <f t="shared" si="30"/>
        <v>5285.8</v>
      </c>
      <c r="U81" s="54">
        <f t="shared" si="29"/>
        <v>2940.5</v>
      </c>
      <c r="V81" s="54">
        <f t="shared" si="29"/>
        <v>3742.4</v>
      </c>
    </row>
    <row r="82" spans="1:22" s="78" customFormat="1" x14ac:dyDescent="0.2">
      <c r="A82" s="61" t="s">
        <v>91</v>
      </c>
      <c r="B82" s="62" t="s">
        <v>161</v>
      </c>
      <c r="C82" s="63">
        <v>64</v>
      </c>
      <c r="D82" s="54">
        <f t="shared" si="23"/>
        <v>2425.8000000000002</v>
      </c>
      <c r="E82" s="53">
        <v>37.902999999999999</v>
      </c>
      <c r="F82" s="54">
        <f t="shared" si="24"/>
        <v>704.8</v>
      </c>
      <c r="G82" s="57">
        <v>11.012</v>
      </c>
      <c r="H82" s="54">
        <f t="shared" si="25"/>
        <v>712.7</v>
      </c>
      <c r="I82" s="57">
        <v>11.136498190875002</v>
      </c>
      <c r="J82" s="54">
        <f t="shared" si="26"/>
        <v>707.2</v>
      </c>
      <c r="K82" s="57">
        <v>11.05</v>
      </c>
      <c r="L82" s="79"/>
      <c r="M82" s="79"/>
      <c r="N82" s="54">
        <f t="shared" si="27"/>
        <v>772.9</v>
      </c>
      <c r="O82" s="57">
        <v>12.077</v>
      </c>
      <c r="P82" s="54">
        <f t="shared" si="30"/>
        <v>965.5</v>
      </c>
      <c r="Q82" s="54">
        <f t="shared" si="30"/>
        <v>1141.7</v>
      </c>
      <c r="R82" s="54">
        <f t="shared" si="30"/>
        <v>1036</v>
      </c>
      <c r="S82" s="54">
        <f t="shared" si="30"/>
        <v>1529.3</v>
      </c>
      <c r="T82" s="54">
        <f t="shared" si="30"/>
        <v>2114.3000000000002</v>
      </c>
      <c r="U82" s="54">
        <f t="shared" si="29"/>
        <v>1176</v>
      </c>
      <c r="V82" s="54">
        <f t="shared" si="29"/>
        <v>1496.7</v>
      </c>
    </row>
    <row r="83" spans="1:22" s="78" customFormat="1" x14ac:dyDescent="0.2">
      <c r="A83" s="61" t="s">
        <v>73</v>
      </c>
      <c r="B83" s="62" t="s">
        <v>162</v>
      </c>
      <c r="C83" s="63">
        <v>98.7</v>
      </c>
      <c r="D83" s="54">
        <f t="shared" si="23"/>
        <v>3741</v>
      </c>
      <c r="E83" s="53">
        <v>37.902999999999999</v>
      </c>
      <c r="F83" s="54">
        <f t="shared" si="24"/>
        <v>1086.9000000000001</v>
      </c>
      <c r="G83" s="57">
        <v>11.012</v>
      </c>
      <c r="H83" s="54">
        <f t="shared" si="25"/>
        <v>1099.4000000000001</v>
      </c>
      <c r="I83" s="57">
        <v>11.13899825945289</v>
      </c>
      <c r="J83" s="54">
        <f t="shared" si="26"/>
        <v>1090.5999999999999</v>
      </c>
      <c r="K83" s="57">
        <v>11.05</v>
      </c>
      <c r="L83" s="79"/>
      <c r="M83" s="79"/>
      <c r="N83" s="54">
        <f t="shared" si="27"/>
        <v>1192</v>
      </c>
      <c r="O83" s="57">
        <v>12.077</v>
      </c>
      <c r="P83" s="54">
        <f t="shared" si="30"/>
        <v>1489</v>
      </c>
      <c r="Q83" s="54">
        <f t="shared" si="30"/>
        <v>1760.8</v>
      </c>
      <c r="R83" s="54">
        <f t="shared" si="30"/>
        <v>1597.7</v>
      </c>
      <c r="S83" s="54">
        <f t="shared" si="30"/>
        <v>2358.5</v>
      </c>
      <c r="T83" s="54">
        <f t="shared" si="30"/>
        <v>3260.7</v>
      </c>
      <c r="U83" s="54">
        <f t="shared" si="29"/>
        <v>1814</v>
      </c>
      <c r="V83" s="54">
        <f t="shared" si="29"/>
        <v>2308.6999999999998</v>
      </c>
    </row>
    <row r="84" spans="1:22" s="78" customFormat="1" x14ac:dyDescent="0.2">
      <c r="A84" s="61" t="s">
        <v>109</v>
      </c>
      <c r="B84" s="62" t="s">
        <v>163</v>
      </c>
      <c r="C84" s="63">
        <v>96</v>
      </c>
      <c r="D84" s="54">
        <f t="shared" si="23"/>
        <v>3638.7</v>
      </c>
      <c r="E84" s="53">
        <v>37.902999999999999</v>
      </c>
      <c r="F84" s="54">
        <f t="shared" si="24"/>
        <v>1057.2</v>
      </c>
      <c r="G84" s="57">
        <v>11.012</v>
      </c>
      <c r="H84" s="54">
        <f t="shared" si="25"/>
        <v>1069.4000000000001</v>
      </c>
      <c r="I84" s="57">
        <v>11.139588057750002</v>
      </c>
      <c r="J84" s="54">
        <f t="shared" si="26"/>
        <v>1060.8</v>
      </c>
      <c r="K84" s="57">
        <v>11.05</v>
      </c>
      <c r="L84" s="79"/>
      <c r="M84" s="79"/>
      <c r="N84" s="54">
        <f t="shared" si="27"/>
        <v>1093.8</v>
      </c>
      <c r="O84" s="57">
        <v>11.394</v>
      </c>
      <c r="P84" s="54">
        <f t="shared" si="30"/>
        <v>1448.3</v>
      </c>
      <c r="Q84" s="54">
        <f t="shared" si="30"/>
        <v>1712.6</v>
      </c>
      <c r="R84" s="54">
        <f t="shared" si="30"/>
        <v>1554</v>
      </c>
      <c r="S84" s="54">
        <f t="shared" si="30"/>
        <v>2294</v>
      </c>
      <c r="T84" s="54">
        <f t="shared" si="30"/>
        <v>3171.5</v>
      </c>
      <c r="U84" s="54">
        <f t="shared" si="29"/>
        <v>1764.5</v>
      </c>
      <c r="V84" s="54">
        <f t="shared" si="29"/>
        <v>2245.6999999999998</v>
      </c>
    </row>
    <row r="85" spans="1:22" s="78" customFormat="1" x14ac:dyDescent="0.2">
      <c r="A85" s="61" t="s">
        <v>78</v>
      </c>
      <c r="B85" s="62" t="s">
        <v>164</v>
      </c>
      <c r="C85" s="63">
        <v>116</v>
      </c>
      <c r="D85" s="54">
        <f t="shared" si="23"/>
        <v>4396.7</v>
      </c>
      <c r="E85" s="53">
        <v>37.902999999999999</v>
      </c>
      <c r="F85" s="54">
        <f t="shared" si="24"/>
        <v>1277.4000000000001</v>
      </c>
      <c r="G85" s="57">
        <v>11.012</v>
      </c>
      <c r="H85" s="54">
        <f t="shared" si="25"/>
        <v>1292.0999999999999</v>
      </c>
      <c r="I85" s="57">
        <v>11.138863537241379</v>
      </c>
      <c r="J85" s="54">
        <f t="shared" si="26"/>
        <v>1281.8</v>
      </c>
      <c r="K85" s="57">
        <v>11.05</v>
      </c>
      <c r="L85" s="79"/>
      <c r="M85" s="79"/>
      <c r="N85" s="54">
        <f t="shared" si="27"/>
        <v>1321.7</v>
      </c>
      <c r="O85" s="57">
        <v>11.394</v>
      </c>
      <c r="P85" s="54">
        <f t="shared" si="30"/>
        <v>1750</v>
      </c>
      <c r="Q85" s="54">
        <f t="shared" si="30"/>
        <v>2069.4</v>
      </c>
      <c r="R85" s="54">
        <f t="shared" si="30"/>
        <v>1877.8</v>
      </c>
      <c r="S85" s="54">
        <f t="shared" si="30"/>
        <v>2771.9</v>
      </c>
      <c r="T85" s="54">
        <f t="shared" si="30"/>
        <v>3832.2</v>
      </c>
      <c r="U85" s="54">
        <f t="shared" si="29"/>
        <v>2132</v>
      </c>
      <c r="V85" s="54">
        <f t="shared" si="29"/>
        <v>2713.4</v>
      </c>
    </row>
    <row r="86" spans="1:22" s="78" customFormat="1" x14ac:dyDescent="0.2">
      <c r="A86" s="61" t="s">
        <v>102</v>
      </c>
      <c r="B86" s="62" t="s">
        <v>165</v>
      </c>
      <c r="C86" s="63">
        <v>160</v>
      </c>
      <c r="D86" s="54">
        <f t="shared" si="23"/>
        <v>6064.5</v>
      </c>
      <c r="E86" s="53">
        <v>37.902999999999999</v>
      </c>
      <c r="F86" s="54">
        <f t="shared" si="24"/>
        <v>1761.9</v>
      </c>
      <c r="G86" s="57">
        <v>11.012</v>
      </c>
      <c r="H86" s="54">
        <f t="shared" si="25"/>
        <v>1782.1</v>
      </c>
      <c r="I86" s="57">
        <v>11.138352111000001</v>
      </c>
      <c r="J86" s="54">
        <f t="shared" si="26"/>
        <v>1768</v>
      </c>
      <c r="K86" s="57">
        <v>11.05</v>
      </c>
      <c r="L86" s="79"/>
      <c r="M86" s="79"/>
      <c r="N86" s="54">
        <f t="shared" si="27"/>
        <v>1823</v>
      </c>
      <c r="O86" s="57">
        <v>11.394</v>
      </c>
      <c r="P86" s="54">
        <f t="shared" si="30"/>
        <v>2413.8000000000002</v>
      </c>
      <c r="Q86" s="54">
        <f t="shared" si="30"/>
        <v>2854.3</v>
      </c>
      <c r="R86" s="54">
        <f t="shared" si="30"/>
        <v>2590</v>
      </c>
      <c r="S86" s="54">
        <f t="shared" si="30"/>
        <v>3823.4</v>
      </c>
      <c r="T86" s="54">
        <f t="shared" si="30"/>
        <v>5285.8</v>
      </c>
      <c r="U86" s="54">
        <f t="shared" si="29"/>
        <v>2940.5</v>
      </c>
      <c r="V86" s="54">
        <f t="shared" si="29"/>
        <v>3742.4</v>
      </c>
    </row>
    <row r="87" spans="1:22" s="78" customFormat="1" x14ac:dyDescent="0.2">
      <c r="A87" s="61" t="s">
        <v>92</v>
      </c>
      <c r="B87" s="62" t="s">
        <v>166</v>
      </c>
      <c r="C87" s="63">
        <v>141</v>
      </c>
      <c r="D87" s="54">
        <f t="shared" si="23"/>
        <v>5344.3</v>
      </c>
      <c r="E87" s="53">
        <v>37.902999999999999</v>
      </c>
      <c r="F87" s="54">
        <f t="shared" si="24"/>
        <v>1552.7</v>
      </c>
      <c r="G87" s="57">
        <v>11.012</v>
      </c>
      <c r="H87" s="54">
        <f t="shared" si="25"/>
        <v>1570.6</v>
      </c>
      <c r="I87" s="57">
        <v>11.138878045787237</v>
      </c>
      <c r="J87" s="54">
        <f t="shared" si="26"/>
        <v>1558.1</v>
      </c>
      <c r="K87" s="57">
        <v>11.05</v>
      </c>
      <c r="L87" s="79"/>
      <c r="M87" s="79"/>
      <c r="N87" s="54">
        <f t="shared" si="27"/>
        <v>1606.6</v>
      </c>
      <c r="O87" s="57">
        <v>11.394</v>
      </c>
      <c r="P87" s="54">
        <f t="shared" si="30"/>
        <v>2127.1999999999998</v>
      </c>
      <c r="Q87" s="54">
        <f t="shared" si="30"/>
        <v>2515.4</v>
      </c>
      <c r="R87" s="54">
        <f t="shared" si="30"/>
        <v>2282.5</v>
      </c>
      <c r="S87" s="54">
        <f t="shared" si="30"/>
        <v>3369.3</v>
      </c>
      <c r="T87" s="54">
        <f t="shared" si="30"/>
        <v>4658.1000000000004</v>
      </c>
      <c r="U87" s="54">
        <f t="shared" si="29"/>
        <v>2591.5</v>
      </c>
      <c r="V87" s="54">
        <f t="shared" si="29"/>
        <v>3298.3</v>
      </c>
    </row>
    <row r="88" spans="1:22" s="78" customFormat="1" x14ac:dyDescent="0.2">
      <c r="A88" s="61" t="s">
        <v>89</v>
      </c>
      <c r="B88" s="62" t="s">
        <v>167</v>
      </c>
      <c r="C88" s="63">
        <v>80.900000000000006</v>
      </c>
      <c r="D88" s="54">
        <f t="shared" si="23"/>
        <v>3066.4</v>
      </c>
      <c r="E88" s="53">
        <v>37.902999999999999</v>
      </c>
      <c r="F88" s="54">
        <f t="shared" si="24"/>
        <v>890.9</v>
      </c>
      <c r="G88" s="57">
        <v>11.012</v>
      </c>
      <c r="H88" s="54">
        <f t="shared" si="25"/>
        <v>901</v>
      </c>
      <c r="I88" s="57">
        <v>11.137637125735477</v>
      </c>
      <c r="J88" s="54">
        <f t="shared" si="26"/>
        <v>893.9</v>
      </c>
      <c r="K88" s="57">
        <v>11.05</v>
      </c>
      <c r="L88" s="79"/>
      <c r="M88" s="79"/>
      <c r="N88" s="54">
        <f t="shared" si="27"/>
        <v>921.8</v>
      </c>
      <c r="O88" s="57">
        <v>11.394</v>
      </c>
      <c r="P88" s="54">
        <f t="shared" si="30"/>
        <v>1220.5</v>
      </c>
      <c r="Q88" s="54">
        <f t="shared" si="30"/>
        <v>1443.2</v>
      </c>
      <c r="R88" s="54">
        <f t="shared" si="30"/>
        <v>1309.5999999999999</v>
      </c>
      <c r="S88" s="54">
        <f t="shared" si="30"/>
        <v>1933.2</v>
      </c>
      <c r="T88" s="54">
        <f t="shared" si="30"/>
        <v>2672.6</v>
      </c>
      <c r="U88" s="54">
        <f t="shared" si="29"/>
        <v>1486.7</v>
      </c>
      <c r="V88" s="54">
        <f t="shared" si="29"/>
        <v>1892.1</v>
      </c>
    </row>
    <row r="89" spans="1:22" s="78" customFormat="1" x14ac:dyDescent="0.2">
      <c r="A89" s="61" t="s">
        <v>104</v>
      </c>
      <c r="B89" s="62" t="s">
        <v>168</v>
      </c>
      <c r="C89" s="63">
        <v>128</v>
      </c>
      <c r="D89" s="54">
        <f t="shared" si="23"/>
        <v>4851.6000000000004</v>
      </c>
      <c r="E89" s="53">
        <v>37.902999999999999</v>
      </c>
      <c r="F89" s="54">
        <f t="shared" si="24"/>
        <v>1409.5</v>
      </c>
      <c r="G89" s="57">
        <v>11.012</v>
      </c>
      <c r="H89" s="54">
        <f t="shared" si="25"/>
        <v>1425.7</v>
      </c>
      <c r="I89" s="57">
        <v>11.138352111000001</v>
      </c>
      <c r="J89" s="54">
        <f t="shared" si="26"/>
        <v>1414.4</v>
      </c>
      <c r="K89" s="57">
        <v>11.05</v>
      </c>
      <c r="L89" s="79"/>
      <c r="M89" s="79"/>
      <c r="N89" s="54">
        <f t="shared" si="27"/>
        <v>1458.4</v>
      </c>
      <c r="O89" s="57">
        <v>11.394</v>
      </c>
      <c r="P89" s="54">
        <f t="shared" si="30"/>
        <v>1931.1</v>
      </c>
      <c r="Q89" s="54">
        <f t="shared" si="30"/>
        <v>2283.4</v>
      </c>
      <c r="R89" s="54">
        <f t="shared" si="30"/>
        <v>2072</v>
      </c>
      <c r="S89" s="54">
        <f t="shared" si="30"/>
        <v>3058.7</v>
      </c>
      <c r="T89" s="54">
        <f t="shared" si="30"/>
        <v>4228.6000000000004</v>
      </c>
      <c r="U89" s="54">
        <f t="shared" si="29"/>
        <v>2352.4</v>
      </c>
      <c r="V89" s="54">
        <f t="shared" si="29"/>
        <v>2994</v>
      </c>
    </row>
    <row r="90" spans="1:22" s="78" customFormat="1" x14ac:dyDescent="0.2">
      <c r="A90" s="61" t="s">
        <v>61</v>
      </c>
      <c r="B90" s="62" t="s">
        <v>169</v>
      </c>
      <c r="C90" s="63">
        <v>75.5</v>
      </c>
      <c r="D90" s="54">
        <f t="shared" si="23"/>
        <v>2861.7</v>
      </c>
      <c r="E90" s="53">
        <v>37.902999999999999</v>
      </c>
      <c r="F90" s="54">
        <f t="shared" si="24"/>
        <v>831.4</v>
      </c>
      <c r="G90" s="57">
        <v>11.012</v>
      </c>
      <c r="H90" s="54">
        <f t="shared" si="25"/>
        <v>840.9</v>
      </c>
      <c r="I90" s="57">
        <v>11.137468122596029</v>
      </c>
      <c r="J90" s="54">
        <f t="shared" si="26"/>
        <v>834.3</v>
      </c>
      <c r="K90" s="57">
        <v>11.05</v>
      </c>
      <c r="L90" s="79"/>
      <c r="M90" s="79"/>
      <c r="N90" s="54">
        <f t="shared" si="27"/>
        <v>860.2</v>
      </c>
      <c r="O90" s="57">
        <v>11.394</v>
      </c>
      <c r="P90" s="54">
        <f t="shared" ref="P90:T99" si="31">ROUND($C90*$G90*P$6,1)</f>
        <v>1139</v>
      </c>
      <c r="Q90" s="54">
        <f t="shared" si="31"/>
        <v>1346.9</v>
      </c>
      <c r="R90" s="54">
        <f t="shared" si="31"/>
        <v>1222.2</v>
      </c>
      <c r="S90" s="54">
        <f t="shared" si="31"/>
        <v>1804.2</v>
      </c>
      <c r="T90" s="54">
        <f t="shared" si="31"/>
        <v>2494.1999999999998</v>
      </c>
      <c r="U90" s="54">
        <f t="shared" ref="U90:V110" si="32">ROUND($H90*U$6,1)</f>
        <v>1387.5</v>
      </c>
      <c r="V90" s="54">
        <f t="shared" si="32"/>
        <v>1765.9</v>
      </c>
    </row>
    <row r="91" spans="1:22" s="78" customFormat="1" x14ac:dyDescent="0.2">
      <c r="A91" s="61" t="s">
        <v>80</v>
      </c>
      <c r="B91" s="62" t="s">
        <v>170</v>
      </c>
      <c r="C91" s="63">
        <v>13</v>
      </c>
      <c r="D91" s="54">
        <f t="shared" si="23"/>
        <v>492.7</v>
      </c>
      <c r="E91" s="53">
        <v>37.902999999999999</v>
      </c>
      <c r="F91" s="54">
        <f t="shared" si="24"/>
        <v>143.19999999999999</v>
      </c>
      <c r="G91" s="57">
        <v>11.012</v>
      </c>
      <c r="H91" s="54">
        <f t="shared" si="25"/>
        <v>144.80000000000001</v>
      </c>
      <c r="I91" s="57">
        <v>11.134929489230771</v>
      </c>
      <c r="J91" s="54">
        <f t="shared" si="26"/>
        <v>143.69999999999999</v>
      </c>
      <c r="K91" s="57">
        <v>11.05</v>
      </c>
      <c r="L91" s="79"/>
      <c r="M91" s="79"/>
      <c r="N91" s="54">
        <f t="shared" si="27"/>
        <v>148.1</v>
      </c>
      <c r="O91" s="57">
        <v>11.394</v>
      </c>
      <c r="P91" s="54">
        <f t="shared" si="31"/>
        <v>196.1</v>
      </c>
      <c r="Q91" s="54">
        <f t="shared" si="31"/>
        <v>231.9</v>
      </c>
      <c r="R91" s="54">
        <f t="shared" si="31"/>
        <v>210.4</v>
      </c>
      <c r="S91" s="54">
        <f t="shared" si="31"/>
        <v>310.60000000000002</v>
      </c>
      <c r="T91" s="54">
        <f t="shared" si="31"/>
        <v>429.5</v>
      </c>
      <c r="U91" s="54">
        <f t="shared" si="32"/>
        <v>238.9</v>
      </c>
      <c r="V91" s="54">
        <f t="shared" si="32"/>
        <v>304.10000000000002</v>
      </c>
    </row>
    <row r="92" spans="1:22" s="78" customFormat="1" x14ac:dyDescent="0.2">
      <c r="A92" s="61" t="s">
        <v>96</v>
      </c>
      <c r="B92" s="62" t="s">
        <v>171</v>
      </c>
      <c r="C92" s="63">
        <v>99.5</v>
      </c>
      <c r="D92" s="54">
        <f t="shared" si="23"/>
        <v>3771.3</v>
      </c>
      <c r="E92" s="53">
        <v>37.902999999999999</v>
      </c>
      <c r="F92" s="54">
        <f t="shared" si="24"/>
        <v>1095.7</v>
      </c>
      <c r="G92" s="57">
        <v>11.012</v>
      </c>
      <c r="H92" s="54">
        <f t="shared" si="25"/>
        <v>1108.3</v>
      </c>
      <c r="I92" s="57">
        <v>11.13887381716583</v>
      </c>
      <c r="J92" s="54">
        <f t="shared" si="26"/>
        <v>1099.5</v>
      </c>
      <c r="K92" s="57">
        <v>11.05</v>
      </c>
      <c r="L92" s="79"/>
      <c r="M92" s="79"/>
      <c r="N92" s="54">
        <f t="shared" si="27"/>
        <v>1133.7</v>
      </c>
      <c r="O92" s="57">
        <v>11.394</v>
      </c>
      <c r="P92" s="54">
        <f t="shared" si="31"/>
        <v>1501.1</v>
      </c>
      <c r="Q92" s="54">
        <f t="shared" si="31"/>
        <v>1775</v>
      </c>
      <c r="R92" s="54">
        <f t="shared" si="31"/>
        <v>1610.7</v>
      </c>
      <c r="S92" s="54">
        <f t="shared" si="31"/>
        <v>2377.6999999999998</v>
      </c>
      <c r="T92" s="54">
        <f t="shared" si="31"/>
        <v>3287.1</v>
      </c>
      <c r="U92" s="54">
        <f t="shared" si="32"/>
        <v>1828.7</v>
      </c>
      <c r="V92" s="54">
        <f t="shared" si="32"/>
        <v>2327.4</v>
      </c>
    </row>
    <row r="93" spans="1:22" s="78" customFormat="1" x14ac:dyDescent="0.2">
      <c r="A93" s="61" t="s">
        <v>63</v>
      </c>
      <c r="B93" s="62" t="s">
        <v>172</v>
      </c>
      <c r="C93" s="63">
        <v>189.2</v>
      </c>
      <c r="D93" s="54">
        <f t="shared" si="23"/>
        <v>7171.2</v>
      </c>
      <c r="E93" s="53">
        <v>37.902999999999999</v>
      </c>
      <c r="F93" s="54">
        <f t="shared" si="24"/>
        <v>2083.5</v>
      </c>
      <c r="G93" s="57">
        <v>11.012</v>
      </c>
      <c r="H93" s="54">
        <f t="shared" si="25"/>
        <v>2107.5</v>
      </c>
      <c r="I93" s="57">
        <v>11.138885162029601</v>
      </c>
      <c r="J93" s="54">
        <f t="shared" si="26"/>
        <v>2090.6999999999998</v>
      </c>
      <c r="K93" s="57">
        <v>11.05</v>
      </c>
      <c r="L93" s="79"/>
      <c r="M93" s="79"/>
      <c r="N93" s="54">
        <f t="shared" si="27"/>
        <v>2155.6999999999998</v>
      </c>
      <c r="O93" s="57">
        <v>11.394</v>
      </c>
      <c r="P93" s="54">
        <f t="shared" si="31"/>
        <v>2854.4</v>
      </c>
      <c r="Q93" s="54">
        <f t="shared" si="31"/>
        <v>3375.2</v>
      </c>
      <c r="R93" s="54">
        <f t="shared" si="31"/>
        <v>3062.7</v>
      </c>
      <c r="S93" s="54">
        <f t="shared" si="31"/>
        <v>4521.1000000000004</v>
      </c>
      <c r="T93" s="54">
        <f t="shared" si="31"/>
        <v>6250.4</v>
      </c>
      <c r="U93" s="54">
        <f t="shared" si="32"/>
        <v>3477.4</v>
      </c>
      <c r="V93" s="54">
        <f t="shared" si="32"/>
        <v>4425.8</v>
      </c>
    </row>
    <row r="94" spans="1:22" s="78" customFormat="1" x14ac:dyDescent="0.2">
      <c r="A94" s="61" t="s">
        <v>45</v>
      </c>
      <c r="B94" s="62" t="s">
        <v>174</v>
      </c>
      <c r="C94" s="63">
        <v>339</v>
      </c>
      <c r="D94" s="54">
        <f t="shared" ref="D94:D110" si="33">ROUND(E94*C94,1)</f>
        <v>12849.1</v>
      </c>
      <c r="E94" s="53">
        <v>37.902999999999999</v>
      </c>
      <c r="F94" s="54">
        <f t="shared" ref="F94:F110" si="34">ROUND(C94*G94,1)</f>
        <v>3733.1</v>
      </c>
      <c r="G94" s="57">
        <v>11.012</v>
      </c>
      <c r="H94" s="54">
        <f t="shared" ref="H94:H110" si="35">ROUND(I94*C94,1)</f>
        <v>3775.9</v>
      </c>
      <c r="I94" s="57">
        <v>11.138483361982303</v>
      </c>
      <c r="J94" s="54">
        <f t="shared" ref="J94:J110" si="36">ROUND(C94*K94,1)</f>
        <v>3746</v>
      </c>
      <c r="K94" s="57">
        <v>11.05</v>
      </c>
      <c r="L94" s="79"/>
      <c r="M94" s="79"/>
      <c r="N94" s="54">
        <f t="shared" ref="N94:N110" si="37">ROUND(O94*C94,1)</f>
        <v>3862.6</v>
      </c>
      <c r="O94" s="57">
        <v>11.394</v>
      </c>
      <c r="P94" s="54">
        <f t="shared" si="31"/>
        <v>5114.3</v>
      </c>
      <c r="Q94" s="54">
        <f t="shared" si="31"/>
        <v>6047.6</v>
      </c>
      <c r="R94" s="54">
        <f t="shared" si="31"/>
        <v>5487.6</v>
      </c>
      <c r="S94" s="54">
        <f t="shared" si="31"/>
        <v>8100.8</v>
      </c>
      <c r="T94" s="54">
        <f t="shared" si="31"/>
        <v>11199.2</v>
      </c>
      <c r="U94" s="54">
        <f t="shared" si="32"/>
        <v>6230.2</v>
      </c>
      <c r="V94" s="54">
        <f t="shared" si="32"/>
        <v>7929.4</v>
      </c>
    </row>
    <row r="95" spans="1:22" s="78" customFormat="1" x14ac:dyDescent="0.2">
      <c r="A95" s="61" t="s">
        <v>46</v>
      </c>
      <c r="B95" s="62" t="s">
        <v>173</v>
      </c>
      <c r="C95" s="63">
        <v>315</v>
      </c>
      <c r="D95" s="54">
        <f t="shared" si="33"/>
        <v>11939.4</v>
      </c>
      <c r="E95" s="53">
        <v>37.902999999999999</v>
      </c>
      <c r="F95" s="54">
        <f t="shared" si="34"/>
        <v>3468.8</v>
      </c>
      <c r="G95" s="57">
        <v>11.012</v>
      </c>
      <c r="H95" s="54">
        <f t="shared" si="35"/>
        <v>3508.7</v>
      </c>
      <c r="I95" s="57">
        <v>11.138870031542858</v>
      </c>
      <c r="J95" s="54">
        <f t="shared" si="36"/>
        <v>3480.8</v>
      </c>
      <c r="K95" s="57">
        <v>11.05</v>
      </c>
      <c r="L95" s="79"/>
      <c r="M95" s="79"/>
      <c r="N95" s="54">
        <f t="shared" si="37"/>
        <v>3589.1</v>
      </c>
      <c r="O95" s="57">
        <v>11.394</v>
      </c>
      <c r="P95" s="54">
        <f t="shared" si="31"/>
        <v>4752.2</v>
      </c>
      <c r="Q95" s="54">
        <f t="shared" si="31"/>
        <v>5619.4</v>
      </c>
      <c r="R95" s="54">
        <f t="shared" si="31"/>
        <v>5099.1000000000004</v>
      </c>
      <c r="S95" s="54">
        <f t="shared" si="31"/>
        <v>7527.3</v>
      </c>
      <c r="T95" s="54">
        <f t="shared" si="31"/>
        <v>10406.299999999999</v>
      </c>
      <c r="U95" s="54">
        <f t="shared" si="32"/>
        <v>5789.4</v>
      </c>
      <c r="V95" s="54">
        <f t="shared" si="32"/>
        <v>7368.3</v>
      </c>
    </row>
    <row r="96" spans="1:22" s="78" customFormat="1" x14ac:dyDescent="0.2">
      <c r="A96" s="61" t="s">
        <v>39</v>
      </c>
      <c r="B96" s="80" t="s">
        <v>188</v>
      </c>
      <c r="C96" s="63">
        <v>360</v>
      </c>
      <c r="D96" s="54">
        <f t="shared" si="33"/>
        <v>13645.1</v>
      </c>
      <c r="E96" s="53">
        <v>37.902999999999999</v>
      </c>
      <c r="F96" s="54">
        <f t="shared" si="34"/>
        <v>3964.3</v>
      </c>
      <c r="G96" s="57">
        <v>11.012</v>
      </c>
      <c r="H96" s="54">
        <f t="shared" si="35"/>
        <v>4010</v>
      </c>
      <c r="I96" s="57">
        <v>11.138870031542858</v>
      </c>
      <c r="J96" s="54">
        <f t="shared" si="36"/>
        <v>3978</v>
      </c>
      <c r="K96" s="57">
        <v>11.05</v>
      </c>
      <c r="L96" s="79"/>
      <c r="M96" s="79"/>
      <c r="N96" s="54">
        <f t="shared" si="37"/>
        <v>4101.8</v>
      </c>
      <c r="O96" s="57">
        <v>11.394</v>
      </c>
      <c r="P96" s="54">
        <f t="shared" si="31"/>
        <v>5431.1</v>
      </c>
      <c r="Q96" s="54">
        <f t="shared" si="31"/>
        <v>6422.2</v>
      </c>
      <c r="R96" s="54">
        <f t="shared" si="31"/>
        <v>5827.6</v>
      </c>
      <c r="S96" s="54">
        <f t="shared" si="31"/>
        <v>8602.6</v>
      </c>
      <c r="T96" s="54">
        <f t="shared" si="31"/>
        <v>11893</v>
      </c>
      <c r="U96" s="54">
        <f t="shared" si="32"/>
        <v>6616.5</v>
      </c>
      <c r="V96" s="54">
        <f t="shared" si="32"/>
        <v>8421</v>
      </c>
    </row>
    <row r="97" spans="1:22" s="78" customFormat="1" ht="32.450000000000003" customHeight="1" x14ac:dyDescent="0.2">
      <c r="A97" s="61" t="s">
        <v>41</v>
      </c>
      <c r="B97" s="80" t="s">
        <v>189</v>
      </c>
      <c r="C97" s="63">
        <v>240</v>
      </c>
      <c r="D97" s="54">
        <f t="shared" si="33"/>
        <v>9096.7000000000007</v>
      </c>
      <c r="E97" s="53">
        <v>37.902999999999999</v>
      </c>
      <c r="F97" s="54">
        <f t="shared" si="34"/>
        <v>2642.9</v>
      </c>
      <c r="G97" s="57">
        <v>11.012</v>
      </c>
      <c r="H97" s="54">
        <f t="shared" si="35"/>
        <v>2673.3</v>
      </c>
      <c r="I97" s="57">
        <v>11.138870031542858</v>
      </c>
      <c r="J97" s="54">
        <f t="shared" si="36"/>
        <v>2652</v>
      </c>
      <c r="K97" s="57">
        <v>11.05</v>
      </c>
      <c r="L97" s="79"/>
      <c r="M97" s="79"/>
      <c r="N97" s="54">
        <f t="shared" si="37"/>
        <v>2734.6</v>
      </c>
      <c r="O97" s="57">
        <v>11.394</v>
      </c>
      <c r="P97" s="54">
        <f t="shared" si="31"/>
        <v>3620.7</v>
      </c>
      <c r="Q97" s="54">
        <f t="shared" si="31"/>
        <v>4281.5</v>
      </c>
      <c r="R97" s="54">
        <f t="shared" si="31"/>
        <v>3885</v>
      </c>
      <c r="S97" s="54">
        <f>ROUND($C97*$G97*S$6,1)</f>
        <v>5735</v>
      </c>
      <c r="T97" s="54">
        <f t="shared" si="31"/>
        <v>7928.6</v>
      </c>
      <c r="U97" s="54">
        <f t="shared" si="32"/>
        <v>4410.8999999999996</v>
      </c>
      <c r="V97" s="54">
        <f t="shared" si="32"/>
        <v>5613.9</v>
      </c>
    </row>
    <row r="98" spans="1:22" s="78" customFormat="1" x14ac:dyDescent="0.2">
      <c r="A98" s="61" t="s">
        <v>106</v>
      </c>
      <c r="B98" s="62" t="s">
        <v>175</v>
      </c>
      <c r="C98" s="63">
        <v>364</v>
      </c>
      <c r="D98" s="54">
        <f t="shared" si="33"/>
        <v>13796.7</v>
      </c>
      <c r="E98" s="53">
        <v>37.902999999999999</v>
      </c>
      <c r="F98" s="54">
        <f t="shared" si="34"/>
        <v>4008.4</v>
      </c>
      <c r="G98" s="57">
        <v>11.012</v>
      </c>
      <c r="H98" s="54">
        <f t="shared" si="35"/>
        <v>4054.3</v>
      </c>
      <c r="I98" s="57">
        <v>11.138189129010991</v>
      </c>
      <c r="J98" s="54">
        <f t="shared" si="36"/>
        <v>4022.2</v>
      </c>
      <c r="K98" s="57">
        <v>11.05</v>
      </c>
      <c r="L98" s="79"/>
      <c r="M98" s="79"/>
      <c r="N98" s="54">
        <f t="shared" si="37"/>
        <v>4147.3999999999996</v>
      </c>
      <c r="O98" s="57">
        <v>11.394</v>
      </c>
      <c r="P98" s="54">
        <f t="shared" si="31"/>
        <v>5491.5</v>
      </c>
      <c r="Q98" s="54">
        <f t="shared" si="31"/>
        <v>6493.6</v>
      </c>
      <c r="R98" s="54">
        <f t="shared" si="31"/>
        <v>5892.3</v>
      </c>
      <c r="S98" s="54">
        <f t="shared" si="31"/>
        <v>8698.2000000000007</v>
      </c>
      <c r="T98" s="54">
        <f t="shared" si="31"/>
        <v>12025.1</v>
      </c>
      <c r="U98" s="54">
        <f t="shared" si="32"/>
        <v>6689.6</v>
      </c>
      <c r="V98" s="54">
        <f t="shared" si="32"/>
        <v>8514</v>
      </c>
    </row>
    <row r="99" spans="1:22" s="78" customFormat="1" x14ac:dyDescent="0.2">
      <c r="A99" s="61" t="s">
        <v>44</v>
      </c>
      <c r="B99" s="62" t="s">
        <v>176</v>
      </c>
      <c r="C99" s="63">
        <v>176</v>
      </c>
      <c r="D99" s="54">
        <f t="shared" si="33"/>
        <v>6670.9</v>
      </c>
      <c r="E99" s="53">
        <v>37.902999999999999</v>
      </c>
      <c r="F99" s="54">
        <f t="shared" si="34"/>
        <v>1938.1</v>
      </c>
      <c r="G99" s="57">
        <v>11.012</v>
      </c>
      <c r="H99" s="54">
        <f t="shared" si="35"/>
        <v>1960.5</v>
      </c>
      <c r="I99" s="57">
        <v>11.139026263772729</v>
      </c>
      <c r="J99" s="54">
        <f t="shared" si="36"/>
        <v>1944.8</v>
      </c>
      <c r="K99" s="57">
        <v>11.05</v>
      </c>
      <c r="L99" s="79"/>
      <c r="M99" s="79"/>
      <c r="N99" s="54">
        <f t="shared" si="37"/>
        <v>2125.6</v>
      </c>
      <c r="O99" s="57">
        <v>12.077</v>
      </c>
      <c r="P99" s="54">
        <f t="shared" si="31"/>
        <v>2655.2</v>
      </c>
      <c r="Q99" s="54">
        <f t="shared" si="31"/>
        <v>3139.7</v>
      </c>
      <c r="R99" s="54">
        <f t="shared" si="31"/>
        <v>2849</v>
      </c>
      <c r="S99" s="54">
        <f t="shared" si="31"/>
        <v>4205.7</v>
      </c>
      <c r="T99" s="54">
        <f t="shared" si="31"/>
        <v>5814.3</v>
      </c>
      <c r="U99" s="54">
        <f t="shared" si="32"/>
        <v>3234.8</v>
      </c>
      <c r="V99" s="54">
        <f t="shared" si="32"/>
        <v>4117.1000000000004</v>
      </c>
    </row>
    <row r="100" spans="1:22" s="78" customFormat="1" x14ac:dyDescent="0.2">
      <c r="A100" s="61" t="s">
        <v>42</v>
      </c>
      <c r="B100" s="62" t="s">
        <v>177</v>
      </c>
      <c r="C100" s="63">
        <v>159</v>
      </c>
      <c r="D100" s="54">
        <f t="shared" si="33"/>
        <v>6026.6</v>
      </c>
      <c r="E100" s="53">
        <v>37.902999999999999</v>
      </c>
      <c r="F100" s="54">
        <f t="shared" si="34"/>
        <v>1750.9</v>
      </c>
      <c r="G100" s="57">
        <v>11.012</v>
      </c>
      <c r="H100" s="54">
        <f t="shared" si="35"/>
        <v>1771</v>
      </c>
      <c r="I100" s="57">
        <v>11.138258832</v>
      </c>
      <c r="J100" s="54">
        <f t="shared" si="36"/>
        <v>1757</v>
      </c>
      <c r="K100" s="57">
        <v>11.05</v>
      </c>
      <c r="L100" s="79"/>
      <c r="M100" s="79"/>
      <c r="N100" s="54">
        <f t="shared" si="37"/>
        <v>1811.6</v>
      </c>
      <c r="O100" s="57">
        <v>11.394</v>
      </c>
      <c r="P100" s="54">
        <f t="shared" ref="P100:T110" si="38">ROUND($C100*$G100*P$6,1)</f>
        <v>2398.6999999999998</v>
      </c>
      <c r="Q100" s="54">
        <f t="shared" si="38"/>
        <v>2836.5</v>
      </c>
      <c r="R100" s="54">
        <f t="shared" si="38"/>
        <v>2573.8000000000002</v>
      </c>
      <c r="S100" s="54">
        <f t="shared" si="38"/>
        <v>3799.5</v>
      </c>
      <c r="T100" s="54">
        <f t="shared" si="38"/>
        <v>5252.7</v>
      </c>
      <c r="U100" s="54">
        <f t="shared" si="32"/>
        <v>2922.2</v>
      </c>
      <c r="V100" s="54">
        <f t="shared" si="32"/>
        <v>3719.1</v>
      </c>
    </row>
    <row r="101" spans="1:22" s="78" customFormat="1" x14ac:dyDescent="0.2">
      <c r="A101" s="61">
        <v>2802</v>
      </c>
      <c r="B101" s="62" t="s">
        <v>178</v>
      </c>
      <c r="C101" s="63">
        <v>25</v>
      </c>
      <c r="D101" s="54">
        <f t="shared" si="33"/>
        <v>947.6</v>
      </c>
      <c r="E101" s="53">
        <v>37.902999999999999</v>
      </c>
      <c r="F101" s="54">
        <f t="shared" si="34"/>
        <v>275.3</v>
      </c>
      <c r="G101" s="57">
        <v>11.012</v>
      </c>
      <c r="H101" s="54">
        <f t="shared" si="35"/>
        <v>278.5</v>
      </c>
      <c r="I101" s="57">
        <v>11.138945365440001</v>
      </c>
      <c r="J101" s="54">
        <f t="shared" si="36"/>
        <v>276.3</v>
      </c>
      <c r="K101" s="57">
        <v>11.05</v>
      </c>
      <c r="L101" s="79"/>
      <c r="M101" s="79"/>
      <c r="N101" s="54">
        <f t="shared" si="37"/>
        <v>284.89999999999998</v>
      </c>
      <c r="O101" s="57">
        <v>11.394</v>
      </c>
      <c r="P101" s="54">
        <f t="shared" si="38"/>
        <v>377.2</v>
      </c>
      <c r="Q101" s="54">
        <f t="shared" si="38"/>
        <v>446</v>
      </c>
      <c r="R101" s="54">
        <f t="shared" si="38"/>
        <v>404.7</v>
      </c>
      <c r="S101" s="54">
        <f t="shared" si="38"/>
        <v>597.4</v>
      </c>
      <c r="T101" s="54">
        <f t="shared" si="38"/>
        <v>825.9</v>
      </c>
      <c r="U101" s="54">
        <f t="shared" si="32"/>
        <v>459.5</v>
      </c>
      <c r="V101" s="54">
        <f t="shared" si="32"/>
        <v>584.9</v>
      </c>
    </row>
    <row r="102" spans="1:22" s="78" customFormat="1" x14ac:dyDescent="0.2">
      <c r="A102" s="61" t="s">
        <v>40</v>
      </c>
      <c r="B102" s="62" t="s">
        <v>179</v>
      </c>
      <c r="C102" s="63">
        <v>132</v>
      </c>
      <c r="D102" s="54">
        <f t="shared" si="33"/>
        <v>5003.2</v>
      </c>
      <c r="E102" s="53">
        <v>37.902999999999999</v>
      </c>
      <c r="F102" s="54">
        <f t="shared" si="34"/>
        <v>1453.6</v>
      </c>
      <c r="G102" s="57">
        <v>11.012</v>
      </c>
      <c r="H102" s="54">
        <f t="shared" si="35"/>
        <v>1470.3</v>
      </c>
      <c r="I102" s="57">
        <v>11.138801546181821</v>
      </c>
      <c r="J102" s="54">
        <f t="shared" si="36"/>
        <v>1458.6</v>
      </c>
      <c r="K102" s="57">
        <v>11.05</v>
      </c>
      <c r="L102" s="79"/>
      <c r="M102" s="79"/>
      <c r="N102" s="54">
        <f t="shared" si="37"/>
        <v>1504</v>
      </c>
      <c r="O102" s="57">
        <v>11.394</v>
      </c>
      <c r="P102" s="54">
        <f t="shared" si="38"/>
        <v>1991.4</v>
      </c>
      <c r="Q102" s="54">
        <f t="shared" si="38"/>
        <v>2354.8000000000002</v>
      </c>
      <c r="R102" s="54">
        <f t="shared" si="38"/>
        <v>2136.8000000000002</v>
      </c>
      <c r="S102" s="54">
        <f t="shared" si="38"/>
        <v>3154.3</v>
      </c>
      <c r="T102" s="54">
        <f t="shared" si="38"/>
        <v>4360.8</v>
      </c>
      <c r="U102" s="54">
        <f t="shared" si="32"/>
        <v>2426</v>
      </c>
      <c r="V102" s="54">
        <f t="shared" si="32"/>
        <v>3087.6</v>
      </c>
    </row>
    <row r="103" spans="1:22" s="78" customFormat="1" x14ac:dyDescent="0.2">
      <c r="A103" s="61" t="s">
        <v>43</v>
      </c>
      <c r="B103" s="62" t="s">
        <v>180</v>
      </c>
      <c r="C103" s="63">
        <v>320</v>
      </c>
      <c r="D103" s="54">
        <f t="shared" si="33"/>
        <v>12129</v>
      </c>
      <c r="E103" s="53">
        <v>37.902999999999999</v>
      </c>
      <c r="F103" s="54">
        <f t="shared" si="34"/>
        <v>3523.8</v>
      </c>
      <c r="G103" s="57">
        <v>11.012</v>
      </c>
      <c r="H103" s="54">
        <f t="shared" si="35"/>
        <v>3564.4</v>
      </c>
      <c r="I103" s="57">
        <v>11.138722895025001</v>
      </c>
      <c r="J103" s="54">
        <f t="shared" si="36"/>
        <v>3536</v>
      </c>
      <c r="K103" s="57">
        <v>11.05</v>
      </c>
      <c r="L103" s="79"/>
      <c r="M103" s="79"/>
      <c r="N103" s="54">
        <f t="shared" si="37"/>
        <v>3646.1</v>
      </c>
      <c r="O103" s="57">
        <v>11.394</v>
      </c>
      <c r="P103" s="54">
        <f t="shared" si="38"/>
        <v>4827.7</v>
      </c>
      <c r="Q103" s="54">
        <f t="shared" si="38"/>
        <v>5708.6</v>
      </c>
      <c r="R103" s="54">
        <f t="shared" si="38"/>
        <v>5180</v>
      </c>
      <c r="S103" s="54">
        <f t="shared" si="38"/>
        <v>7646.7</v>
      </c>
      <c r="T103" s="54">
        <f t="shared" si="38"/>
        <v>10571.5</v>
      </c>
      <c r="U103" s="54">
        <f t="shared" si="32"/>
        <v>5881.3</v>
      </c>
      <c r="V103" s="54">
        <f t="shared" si="32"/>
        <v>7485.2</v>
      </c>
    </row>
    <row r="104" spans="1:22" s="78" customFormat="1" x14ac:dyDescent="0.2">
      <c r="A104" s="61">
        <v>2940</v>
      </c>
      <c r="B104" s="62" t="s">
        <v>181</v>
      </c>
      <c r="C104" s="63">
        <v>187</v>
      </c>
      <c r="D104" s="54">
        <f t="shared" si="33"/>
        <v>7087.9</v>
      </c>
      <c r="E104" s="53">
        <v>37.902999999999999</v>
      </c>
      <c r="F104" s="54">
        <f t="shared" si="34"/>
        <v>2059.1999999999998</v>
      </c>
      <c r="G104" s="57">
        <v>11.012</v>
      </c>
      <c r="H104" s="54">
        <f t="shared" si="35"/>
        <v>2082.9</v>
      </c>
      <c r="I104" s="57">
        <v>11.13859004727273</v>
      </c>
      <c r="J104" s="54">
        <f t="shared" si="36"/>
        <v>2066.4</v>
      </c>
      <c r="K104" s="57">
        <v>11.05</v>
      </c>
      <c r="L104" s="79"/>
      <c r="M104" s="79"/>
      <c r="N104" s="54">
        <f t="shared" si="37"/>
        <v>2130.6999999999998</v>
      </c>
      <c r="O104" s="57">
        <v>11.394</v>
      </c>
      <c r="P104" s="54">
        <f t="shared" si="38"/>
        <v>2821.2</v>
      </c>
      <c r="Q104" s="54">
        <f t="shared" si="38"/>
        <v>3336</v>
      </c>
      <c r="R104" s="54">
        <f t="shared" si="38"/>
        <v>3027.1</v>
      </c>
      <c r="S104" s="54">
        <f t="shared" si="38"/>
        <v>4468.6000000000004</v>
      </c>
      <c r="T104" s="54">
        <f t="shared" si="38"/>
        <v>6177.7</v>
      </c>
      <c r="U104" s="54">
        <f t="shared" si="32"/>
        <v>3436.8</v>
      </c>
      <c r="V104" s="54">
        <f t="shared" si="32"/>
        <v>4374.1000000000004</v>
      </c>
    </row>
    <row r="105" spans="1:22" s="78" customFormat="1" x14ac:dyDescent="0.2">
      <c r="A105" s="81" t="s">
        <v>110</v>
      </c>
      <c r="B105" s="62" t="s">
        <v>182</v>
      </c>
      <c r="C105" s="63">
        <v>50</v>
      </c>
      <c r="D105" s="82">
        <f t="shared" si="33"/>
        <v>527.5</v>
      </c>
      <c r="E105" s="83">
        <f>K105</f>
        <v>10.55</v>
      </c>
      <c r="F105" s="54">
        <f t="shared" si="34"/>
        <v>550.6</v>
      </c>
      <c r="G105" s="57">
        <v>11.012</v>
      </c>
      <c r="H105" s="54">
        <f t="shared" si="35"/>
        <v>530.79999999999995</v>
      </c>
      <c r="I105" s="57">
        <v>10.616881458240002</v>
      </c>
      <c r="J105" s="54">
        <f t="shared" si="36"/>
        <v>527.5</v>
      </c>
      <c r="K105" s="57">
        <v>10.55</v>
      </c>
      <c r="L105" s="79"/>
      <c r="M105" s="79"/>
      <c r="N105" s="54">
        <f t="shared" si="37"/>
        <v>543.1</v>
      </c>
      <c r="O105" s="57">
        <v>10.861000000000001</v>
      </c>
      <c r="P105" s="54">
        <f t="shared" si="38"/>
        <v>754.3</v>
      </c>
      <c r="Q105" s="54">
        <f t="shared" si="38"/>
        <v>892</v>
      </c>
      <c r="R105" s="54">
        <f t="shared" si="38"/>
        <v>809.4</v>
      </c>
      <c r="S105" s="54">
        <f t="shared" si="38"/>
        <v>1194.8</v>
      </c>
      <c r="T105" s="54">
        <f t="shared" si="38"/>
        <v>1651.8</v>
      </c>
      <c r="U105" s="54">
        <f t="shared" si="32"/>
        <v>875.8</v>
      </c>
      <c r="V105" s="54">
        <f t="shared" si="32"/>
        <v>1114.7</v>
      </c>
    </row>
    <row r="106" spans="1:22" s="78" customFormat="1" x14ac:dyDescent="0.2">
      <c r="A106" s="61" t="s">
        <v>82</v>
      </c>
      <c r="B106" s="62" t="s">
        <v>183</v>
      </c>
      <c r="C106" s="63">
        <v>173.6</v>
      </c>
      <c r="D106" s="54">
        <f t="shared" si="33"/>
        <v>6580</v>
      </c>
      <c r="E106" s="53">
        <v>37.902999999999999</v>
      </c>
      <c r="F106" s="54">
        <f t="shared" si="34"/>
        <v>1911.7</v>
      </c>
      <c r="G106" s="57">
        <v>11.012</v>
      </c>
      <c r="H106" s="54">
        <f t="shared" si="35"/>
        <v>1933.7</v>
      </c>
      <c r="I106" s="57">
        <v>11.138557152857146</v>
      </c>
      <c r="J106" s="54">
        <f t="shared" si="36"/>
        <v>1918.3</v>
      </c>
      <c r="K106" s="57">
        <v>11.05</v>
      </c>
      <c r="L106" s="79"/>
      <c r="M106" s="79"/>
      <c r="N106" s="54">
        <f t="shared" si="37"/>
        <v>1978</v>
      </c>
      <c r="O106" s="57">
        <v>11.394</v>
      </c>
      <c r="P106" s="54">
        <f t="shared" si="38"/>
        <v>2619</v>
      </c>
      <c r="Q106" s="54">
        <f t="shared" si="38"/>
        <v>3096.9</v>
      </c>
      <c r="R106" s="54">
        <f t="shared" si="38"/>
        <v>2810.2</v>
      </c>
      <c r="S106" s="54">
        <f t="shared" si="38"/>
        <v>4148.3999999999996</v>
      </c>
      <c r="T106" s="54">
        <f t="shared" si="38"/>
        <v>5735</v>
      </c>
      <c r="U106" s="54">
        <f t="shared" si="32"/>
        <v>3190.6</v>
      </c>
      <c r="V106" s="54">
        <f t="shared" si="32"/>
        <v>4060.8</v>
      </c>
    </row>
    <row r="107" spans="1:22" s="78" customFormat="1" x14ac:dyDescent="0.2">
      <c r="A107" s="61">
        <v>5732</v>
      </c>
      <c r="B107" s="62" t="s">
        <v>184</v>
      </c>
      <c r="C107" s="63">
        <v>166.8</v>
      </c>
      <c r="D107" s="54">
        <f t="shared" si="33"/>
        <v>6322.2</v>
      </c>
      <c r="E107" s="53">
        <v>37.902999999999999</v>
      </c>
      <c r="F107" s="54">
        <f t="shared" si="34"/>
        <v>1836.8</v>
      </c>
      <c r="G107" s="57">
        <v>11.012</v>
      </c>
      <c r="H107" s="54">
        <f t="shared" si="35"/>
        <v>1857.8</v>
      </c>
      <c r="I107" s="57">
        <v>11.138103143309355</v>
      </c>
      <c r="J107" s="54">
        <f t="shared" si="36"/>
        <v>1843.1</v>
      </c>
      <c r="K107" s="57">
        <v>11.05</v>
      </c>
      <c r="L107" s="79"/>
      <c r="M107" s="79"/>
      <c r="N107" s="54">
        <f t="shared" si="37"/>
        <v>1900.5</v>
      </c>
      <c r="O107" s="57">
        <v>11.394</v>
      </c>
      <c r="P107" s="54">
        <f t="shared" si="38"/>
        <v>2516.4</v>
      </c>
      <c r="Q107" s="54">
        <f t="shared" si="38"/>
        <v>2975.6</v>
      </c>
      <c r="R107" s="54">
        <f t="shared" si="38"/>
        <v>2700.1</v>
      </c>
      <c r="S107" s="54">
        <f t="shared" si="38"/>
        <v>3985.9</v>
      </c>
      <c r="T107" s="54">
        <f t="shared" si="38"/>
        <v>5510.4</v>
      </c>
      <c r="U107" s="54">
        <f t="shared" si="32"/>
        <v>3065.4</v>
      </c>
      <c r="V107" s="54">
        <f t="shared" si="32"/>
        <v>3901.4</v>
      </c>
    </row>
    <row r="108" spans="1:22" s="78" customFormat="1" x14ac:dyDescent="0.2">
      <c r="A108" s="61">
        <v>5742</v>
      </c>
      <c r="B108" s="62" t="s">
        <v>185</v>
      </c>
      <c r="C108" s="63">
        <v>172</v>
      </c>
      <c r="D108" s="54">
        <f t="shared" si="33"/>
        <v>6519.3</v>
      </c>
      <c r="E108" s="53">
        <v>37.902999999999999</v>
      </c>
      <c r="F108" s="54">
        <f t="shared" si="34"/>
        <v>1894.1</v>
      </c>
      <c r="G108" s="57">
        <v>11.012</v>
      </c>
      <c r="H108" s="54">
        <f t="shared" si="35"/>
        <v>1915.9</v>
      </c>
      <c r="I108" s="57">
        <v>11.138697026372096</v>
      </c>
      <c r="J108" s="54">
        <f t="shared" si="36"/>
        <v>1900.6</v>
      </c>
      <c r="K108" s="57">
        <v>11.05</v>
      </c>
      <c r="L108" s="79"/>
      <c r="M108" s="79"/>
      <c r="N108" s="54">
        <f t="shared" si="37"/>
        <v>1959.8</v>
      </c>
      <c r="O108" s="57">
        <v>11.394</v>
      </c>
      <c r="P108" s="54">
        <f t="shared" si="38"/>
        <v>2594.9</v>
      </c>
      <c r="Q108" s="54">
        <f t="shared" si="38"/>
        <v>3068.4</v>
      </c>
      <c r="R108" s="54">
        <f t="shared" si="38"/>
        <v>2784.3</v>
      </c>
      <c r="S108" s="54">
        <f t="shared" si="38"/>
        <v>4110.1000000000004</v>
      </c>
      <c r="T108" s="54">
        <f t="shared" si="38"/>
        <v>5682.2</v>
      </c>
      <c r="U108" s="54">
        <f t="shared" si="32"/>
        <v>3161.2</v>
      </c>
      <c r="V108" s="54">
        <f t="shared" si="32"/>
        <v>4023.4</v>
      </c>
    </row>
    <row r="109" spans="1:22" s="78" customFormat="1" ht="25.5" x14ac:dyDescent="0.2">
      <c r="A109" s="61" t="s">
        <v>38</v>
      </c>
      <c r="B109" s="62" t="s">
        <v>186</v>
      </c>
      <c r="C109" s="63">
        <v>301</v>
      </c>
      <c r="D109" s="54">
        <f t="shared" si="33"/>
        <v>11408.8</v>
      </c>
      <c r="E109" s="53">
        <v>37.902999999999999</v>
      </c>
      <c r="F109" s="54">
        <f t="shared" si="34"/>
        <v>3314.6</v>
      </c>
      <c r="G109" s="57">
        <v>11.012</v>
      </c>
      <c r="H109" s="54">
        <f t="shared" si="35"/>
        <v>3352.7</v>
      </c>
      <c r="I109" s="57">
        <v>11.138598479122926</v>
      </c>
      <c r="J109" s="54">
        <f t="shared" si="36"/>
        <v>3326.1</v>
      </c>
      <c r="K109" s="57">
        <v>11.05</v>
      </c>
      <c r="L109" s="79"/>
      <c r="M109" s="79"/>
      <c r="N109" s="54">
        <f t="shared" si="37"/>
        <v>3429.6</v>
      </c>
      <c r="O109" s="57">
        <v>11.394</v>
      </c>
      <c r="P109" s="54">
        <f t="shared" si="38"/>
        <v>4541</v>
      </c>
      <c r="Q109" s="54">
        <f t="shared" si="38"/>
        <v>5369.7</v>
      </c>
      <c r="R109" s="54">
        <f t="shared" si="38"/>
        <v>4872.5</v>
      </c>
      <c r="S109" s="54">
        <f t="shared" si="38"/>
        <v>7192.7</v>
      </c>
      <c r="T109" s="54">
        <f t="shared" si="38"/>
        <v>9943.7999999999993</v>
      </c>
      <c r="U109" s="54">
        <f t="shared" si="32"/>
        <v>5532</v>
      </c>
      <c r="V109" s="54">
        <f t="shared" si="32"/>
        <v>7040.7</v>
      </c>
    </row>
    <row r="110" spans="1:22" s="78" customFormat="1" x14ac:dyDescent="0.2">
      <c r="A110" s="61">
        <v>5763</v>
      </c>
      <c r="B110" s="62" t="s">
        <v>187</v>
      </c>
      <c r="C110" s="63">
        <v>344</v>
      </c>
      <c r="D110" s="54">
        <f t="shared" si="33"/>
        <v>13038.6</v>
      </c>
      <c r="E110" s="53">
        <v>37.902999999999999</v>
      </c>
      <c r="F110" s="54">
        <f t="shared" si="34"/>
        <v>3788.1</v>
      </c>
      <c r="G110" s="57">
        <v>11.012</v>
      </c>
      <c r="H110" s="54">
        <f t="shared" si="35"/>
        <v>3831.7</v>
      </c>
      <c r="I110" s="57">
        <v>11.138697026372096</v>
      </c>
      <c r="J110" s="54">
        <f t="shared" si="36"/>
        <v>3801.2</v>
      </c>
      <c r="K110" s="57">
        <v>11.05</v>
      </c>
      <c r="L110" s="79"/>
      <c r="M110" s="79"/>
      <c r="N110" s="54">
        <f t="shared" si="37"/>
        <v>3919.5</v>
      </c>
      <c r="O110" s="57">
        <v>11.394</v>
      </c>
      <c r="P110" s="54">
        <f t="shared" si="38"/>
        <v>5189.7</v>
      </c>
      <c r="Q110" s="54">
        <f t="shared" si="38"/>
        <v>6136.8</v>
      </c>
      <c r="R110" s="54">
        <f t="shared" si="38"/>
        <v>5568.5</v>
      </c>
      <c r="S110" s="54">
        <f t="shared" si="38"/>
        <v>8220.2000000000007</v>
      </c>
      <c r="T110" s="54">
        <f t="shared" si="38"/>
        <v>11364.4</v>
      </c>
      <c r="U110" s="54">
        <f t="shared" si="32"/>
        <v>6322.3</v>
      </c>
      <c r="V110" s="54">
        <f t="shared" si="32"/>
        <v>8046.6</v>
      </c>
    </row>
    <row r="111" spans="1:22" x14ac:dyDescent="0.2">
      <c r="A111" s="84"/>
      <c r="B111" s="85"/>
      <c r="C111" s="86"/>
      <c r="D111" s="87"/>
      <c r="E111" s="70"/>
      <c r="F111" s="68"/>
      <c r="G111" s="70"/>
      <c r="H111" s="88"/>
      <c r="I111" s="70"/>
      <c r="J111" s="87"/>
      <c r="K111" s="70"/>
      <c r="L111" s="70"/>
      <c r="M111" s="70"/>
      <c r="N111" s="87"/>
      <c r="O111" s="70"/>
      <c r="P111" s="68"/>
      <c r="Q111" s="68"/>
      <c r="R111" s="68"/>
      <c r="S111" s="68"/>
      <c r="T111" s="68"/>
      <c r="U111" s="70"/>
      <c r="V111" s="70"/>
    </row>
    <row r="112" spans="1:22" x14ac:dyDescent="0.2">
      <c r="A112" s="89" t="s">
        <v>201</v>
      </c>
      <c r="B112" s="90"/>
      <c r="C112" s="91"/>
      <c r="D112" s="92"/>
      <c r="E112" s="93"/>
      <c r="F112" s="92"/>
      <c r="G112" s="93"/>
      <c r="H112" s="92"/>
      <c r="I112" s="93"/>
      <c r="J112" s="94"/>
      <c r="K112" s="93"/>
      <c r="L112" s="93"/>
      <c r="M112" s="93"/>
      <c r="N112" s="93"/>
      <c r="O112" s="93"/>
      <c r="P112" s="90"/>
      <c r="Q112" s="90"/>
      <c r="R112" s="90"/>
      <c r="S112" s="90"/>
      <c r="T112" s="90"/>
      <c r="U112" s="93"/>
      <c r="V112" s="95"/>
    </row>
    <row r="113" spans="1:22" x14ac:dyDescent="0.2">
      <c r="A113" s="96"/>
      <c r="C113" s="97"/>
      <c r="D113" s="98"/>
      <c r="E113" s="99"/>
      <c r="F113" s="98"/>
      <c r="G113" s="99"/>
      <c r="H113" s="98"/>
      <c r="I113" s="99"/>
      <c r="J113" s="100"/>
      <c r="K113" s="99"/>
      <c r="L113" s="99"/>
      <c r="M113" s="99"/>
      <c r="N113" s="99"/>
      <c r="O113" s="99"/>
      <c r="P113" s="97"/>
      <c r="Q113" s="97"/>
      <c r="R113" s="97"/>
      <c r="S113" s="97"/>
      <c r="T113" s="97"/>
      <c r="U113" s="99"/>
      <c r="V113" s="101"/>
    </row>
    <row r="114" spans="1:22" ht="12.75" customHeight="1" x14ac:dyDescent="0.2">
      <c r="A114" s="143" t="s">
        <v>219</v>
      </c>
      <c r="B114" s="144"/>
      <c r="C114" s="144"/>
      <c r="D114" s="144"/>
      <c r="E114" s="144"/>
      <c r="F114" s="144"/>
      <c r="G114" s="144"/>
      <c r="H114" s="144"/>
      <c r="I114" s="144"/>
      <c r="J114" s="144"/>
      <c r="K114" s="144"/>
      <c r="L114" s="144"/>
      <c r="M114" s="144"/>
      <c r="N114" s="144"/>
      <c r="O114" s="144"/>
      <c r="P114" s="97"/>
      <c r="Q114" s="97"/>
      <c r="R114" s="97"/>
      <c r="S114" s="97"/>
      <c r="T114" s="97"/>
      <c r="U114" s="99"/>
      <c r="V114" s="101"/>
    </row>
    <row r="115" spans="1:22" s="103" customFormat="1" x14ac:dyDescent="0.2">
      <c r="A115" s="1" t="s">
        <v>220</v>
      </c>
      <c r="B115" s="102"/>
      <c r="C115" s="97"/>
      <c r="D115" s="98"/>
      <c r="E115" s="99"/>
      <c r="F115" s="98"/>
      <c r="G115" s="99"/>
      <c r="H115" s="98"/>
      <c r="I115" s="99"/>
      <c r="J115" s="100"/>
      <c r="K115" s="99"/>
      <c r="L115" s="99"/>
      <c r="M115" s="99"/>
      <c r="N115" s="99"/>
      <c r="O115" s="99"/>
      <c r="P115" s="97"/>
      <c r="Q115" s="97"/>
      <c r="R115" s="97"/>
      <c r="S115" s="97"/>
      <c r="T115" s="97"/>
      <c r="U115" s="99"/>
      <c r="V115" s="101"/>
    </row>
    <row r="116" spans="1:22" x14ac:dyDescent="0.2">
      <c r="A116" s="1" t="s">
        <v>221</v>
      </c>
      <c r="B116" s="102"/>
      <c r="C116" s="97"/>
      <c r="D116" s="98"/>
      <c r="E116" s="99"/>
      <c r="F116" s="98"/>
      <c r="G116" s="99"/>
      <c r="H116" s="98"/>
      <c r="I116" s="99"/>
      <c r="J116" s="100"/>
      <c r="K116" s="99"/>
      <c r="L116" s="99"/>
      <c r="M116" s="99"/>
      <c r="N116" s="99"/>
      <c r="O116" s="99"/>
      <c r="P116" s="97"/>
      <c r="Q116" s="97"/>
      <c r="R116" s="97"/>
      <c r="S116" s="97"/>
      <c r="T116" s="97"/>
      <c r="U116" s="99"/>
      <c r="V116" s="101"/>
    </row>
    <row r="117" spans="1:22" x14ac:dyDescent="0.2">
      <c r="A117" s="1" t="s">
        <v>224</v>
      </c>
      <c r="B117" s="102"/>
      <c r="C117" s="97"/>
      <c r="D117" s="98"/>
      <c r="E117" s="99"/>
      <c r="F117" s="98"/>
      <c r="G117" s="99"/>
      <c r="H117" s="98"/>
      <c r="I117" s="99"/>
      <c r="J117" s="100"/>
      <c r="K117" s="99"/>
      <c r="L117" s="99"/>
      <c r="M117" s="99"/>
      <c r="N117" s="99"/>
      <c r="O117" s="99"/>
      <c r="P117" s="97"/>
      <c r="Q117" s="97"/>
      <c r="R117" s="97"/>
      <c r="S117" s="97"/>
      <c r="T117" s="97"/>
      <c r="U117" s="99"/>
      <c r="V117" s="101"/>
    </row>
    <row r="118" spans="1:22" x14ac:dyDescent="0.2">
      <c r="A118" s="1" t="s">
        <v>236</v>
      </c>
      <c r="B118" s="102"/>
      <c r="C118" s="97"/>
      <c r="D118" s="98"/>
      <c r="E118" s="99"/>
      <c r="F118" s="98"/>
      <c r="G118" s="99"/>
      <c r="H118" s="98"/>
      <c r="I118" s="99"/>
      <c r="J118" s="100"/>
      <c r="K118" s="99"/>
      <c r="L118" s="99"/>
      <c r="M118" s="99"/>
      <c r="N118" s="99"/>
      <c r="O118" s="99"/>
      <c r="P118" s="97"/>
      <c r="Q118" s="97"/>
      <c r="R118" s="97"/>
      <c r="S118" s="97"/>
      <c r="T118" s="97"/>
      <c r="U118" s="99"/>
      <c r="V118" s="101"/>
    </row>
    <row r="119" spans="1:22" x14ac:dyDescent="0.2">
      <c r="A119" s="1" t="s">
        <v>232</v>
      </c>
      <c r="B119" s="102"/>
      <c r="C119" s="97"/>
      <c r="D119" s="98"/>
      <c r="E119" s="99"/>
      <c r="F119" s="98"/>
      <c r="G119" s="99"/>
      <c r="H119" s="98"/>
      <c r="I119" s="99"/>
      <c r="J119" s="100"/>
      <c r="K119" s="99"/>
      <c r="L119" s="99"/>
      <c r="M119" s="99"/>
      <c r="N119" s="99"/>
      <c r="O119" s="99"/>
      <c r="P119" s="97"/>
      <c r="Q119" s="97"/>
      <c r="R119" s="97"/>
      <c r="S119" s="97"/>
      <c r="T119" s="97"/>
      <c r="U119" s="99"/>
      <c r="V119" s="101"/>
    </row>
    <row r="120" spans="1:22" x14ac:dyDescent="0.2">
      <c r="A120" s="1" t="s">
        <v>233</v>
      </c>
      <c r="B120" s="102"/>
      <c r="C120" s="97"/>
      <c r="D120" s="98"/>
      <c r="E120" s="99"/>
      <c r="F120" s="98"/>
      <c r="G120" s="99"/>
      <c r="H120" s="98"/>
      <c r="I120" s="99"/>
      <c r="J120" s="100"/>
      <c r="K120" s="99"/>
      <c r="L120" s="99"/>
      <c r="M120" s="99"/>
      <c r="N120" s="99"/>
      <c r="O120" s="99"/>
      <c r="P120" s="97"/>
      <c r="Q120" s="97"/>
      <c r="R120" s="97"/>
      <c r="S120" s="97"/>
      <c r="T120" s="97"/>
      <c r="U120" s="99"/>
      <c r="V120" s="101"/>
    </row>
    <row r="121" spans="1:22" x14ac:dyDescent="0.2">
      <c r="A121" s="1" t="s">
        <v>234</v>
      </c>
      <c r="B121" s="102"/>
      <c r="C121" s="97"/>
      <c r="D121" s="98"/>
      <c r="E121" s="99"/>
      <c r="F121" s="98"/>
      <c r="G121" s="99"/>
      <c r="H121" s="98"/>
      <c r="I121" s="99"/>
      <c r="J121" s="100"/>
      <c r="K121" s="99"/>
      <c r="L121" s="99"/>
      <c r="M121" s="99"/>
      <c r="N121" s="99"/>
      <c r="O121" s="99"/>
      <c r="P121" s="97"/>
      <c r="Q121" s="97"/>
      <c r="R121" s="97"/>
      <c r="S121" s="97"/>
      <c r="T121" s="97"/>
      <c r="U121" s="99"/>
      <c r="V121" s="101"/>
    </row>
    <row r="122" spans="1:22" x14ac:dyDescent="0.2">
      <c r="A122" s="1" t="s">
        <v>235</v>
      </c>
      <c r="B122" s="102"/>
      <c r="C122" s="97"/>
      <c r="D122" s="98"/>
      <c r="E122" s="99"/>
      <c r="F122" s="98"/>
      <c r="G122" s="99"/>
      <c r="H122" s="98"/>
      <c r="I122" s="99"/>
      <c r="J122" s="100"/>
      <c r="K122" s="99"/>
      <c r="L122" s="99"/>
      <c r="M122" s="99"/>
      <c r="N122" s="99"/>
      <c r="O122" s="99"/>
      <c r="P122" s="97"/>
      <c r="Q122" s="97"/>
      <c r="R122" s="97"/>
      <c r="S122" s="97"/>
      <c r="T122" s="97"/>
      <c r="U122" s="99"/>
      <c r="V122" s="101"/>
    </row>
    <row r="123" spans="1:22" x14ac:dyDescent="0.2">
      <c r="A123" s="1" t="s">
        <v>217</v>
      </c>
      <c r="B123" s="102"/>
      <c r="C123" s="97"/>
      <c r="D123" s="98"/>
      <c r="E123" s="99"/>
      <c r="F123" s="98"/>
      <c r="G123" s="99"/>
      <c r="H123" s="98"/>
      <c r="I123" s="99"/>
      <c r="J123" s="100"/>
      <c r="K123" s="99"/>
      <c r="L123" s="99"/>
      <c r="M123" s="99"/>
      <c r="N123" s="99"/>
      <c r="O123" s="99"/>
      <c r="P123" s="97"/>
      <c r="Q123" s="97"/>
      <c r="R123" s="97"/>
      <c r="S123" s="97"/>
      <c r="T123" s="97"/>
      <c r="U123" s="99"/>
      <c r="V123" s="101"/>
    </row>
    <row r="124" spans="1:22" x14ac:dyDescent="0.2">
      <c r="A124" s="104" t="s">
        <v>222</v>
      </c>
      <c r="B124" s="105"/>
      <c r="C124" s="105"/>
      <c r="D124" s="106"/>
      <c r="E124" s="107"/>
      <c r="F124" s="106"/>
      <c r="G124" s="107"/>
      <c r="H124" s="106"/>
      <c r="I124" s="107"/>
      <c r="J124" s="108"/>
      <c r="K124" s="107"/>
      <c r="L124" s="107"/>
      <c r="M124" s="107"/>
      <c r="N124" s="107"/>
      <c r="O124" s="107"/>
      <c r="P124" s="105"/>
      <c r="Q124" s="105"/>
      <c r="R124" s="105"/>
      <c r="S124" s="105"/>
      <c r="T124" s="105"/>
      <c r="U124" s="107"/>
      <c r="V124" s="109"/>
    </row>
    <row r="125" spans="1:22" s="103" customFormat="1" x14ac:dyDescent="0.2">
      <c r="A125" s="110" t="s">
        <v>218</v>
      </c>
      <c r="B125" s="111"/>
      <c r="C125" s="111"/>
      <c r="D125" s="112"/>
      <c r="E125" s="113"/>
      <c r="F125" s="112"/>
      <c r="G125" s="113"/>
      <c r="H125" s="112"/>
      <c r="I125" s="113"/>
      <c r="J125" s="114"/>
      <c r="K125" s="113"/>
      <c r="L125" s="113"/>
      <c r="M125" s="113"/>
      <c r="N125" s="113"/>
      <c r="O125" s="113"/>
      <c r="P125" s="111"/>
      <c r="Q125" s="111"/>
      <c r="R125" s="111"/>
      <c r="S125" s="111"/>
      <c r="T125" s="111"/>
      <c r="U125" s="113"/>
      <c r="V125" s="115"/>
    </row>
    <row r="126" spans="1:22" s="103" customFormat="1" x14ac:dyDescent="0.2">
      <c r="A126" s="116" t="s">
        <v>191</v>
      </c>
      <c r="B126" s="117"/>
      <c r="C126" s="118"/>
      <c r="D126" s="119"/>
      <c r="E126" s="120"/>
      <c r="F126" s="119"/>
      <c r="G126" s="120"/>
      <c r="H126" s="119"/>
      <c r="I126" s="120"/>
      <c r="J126" s="121"/>
      <c r="K126" s="120"/>
      <c r="L126" s="120"/>
      <c r="M126" s="120"/>
      <c r="N126" s="120"/>
      <c r="O126" s="120"/>
      <c r="P126" s="117"/>
      <c r="Q126" s="117"/>
      <c r="R126" s="117"/>
      <c r="S126" s="117"/>
      <c r="T126" s="117"/>
      <c r="U126" s="120"/>
      <c r="V126" s="122"/>
    </row>
    <row r="127" spans="1:22" x14ac:dyDescent="0.2">
      <c r="A127" s="123" t="s">
        <v>204</v>
      </c>
      <c r="B127" s="124"/>
      <c r="C127" s="124"/>
      <c r="D127" s="124"/>
      <c r="E127" s="124"/>
      <c r="F127" s="124"/>
      <c r="G127" s="124"/>
      <c r="H127" s="124"/>
      <c r="I127" s="124"/>
      <c r="J127" s="125"/>
      <c r="K127" s="124"/>
      <c r="L127" s="124"/>
      <c r="M127" s="124"/>
      <c r="N127" s="124"/>
      <c r="O127" s="124"/>
      <c r="P127" s="124"/>
      <c r="Q127" s="124"/>
      <c r="R127" s="124"/>
      <c r="S127" s="124"/>
      <c r="T127" s="124"/>
      <c r="U127" s="124"/>
      <c r="V127" s="126"/>
    </row>
    <row r="128" spans="1:22" x14ac:dyDescent="0.2">
      <c r="A128" s="127"/>
      <c r="B128" s="128"/>
      <c r="C128" s="129"/>
      <c r="D128" s="130"/>
      <c r="E128" s="131"/>
      <c r="F128" s="130"/>
      <c r="G128" s="131"/>
      <c r="H128" s="130"/>
      <c r="I128" s="131"/>
      <c r="J128" s="132"/>
      <c r="K128" s="131"/>
      <c r="L128" s="131"/>
      <c r="M128" s="131"/>
      <c r="N128" s="131"/>
      <c r="O128" s="131"/>
      <c r="P128" s="128"/>
      <c r="Q128" s="128"/>
      <c r="R128" s="128"/>
      <c r="S128" s="128"/>
      <c r="T128" s="128"/>
      <c r="U128" s="131"/>
      <c r="V128" s="133"/>
    </row>
    <row r="129" spans="1:22" x14ac:dyDescent="0.2">
      <c r="A129" s="116" t="s">
        <v>208</v>
      </c>
      <c r="B129" s="117"/>
      <c r="C129" s="118"/>
      <c r="D129" s="119"/>
      <c r="E129" s="120"/>
      <c r="F129" s="119"/>
      <c r="G129" s="120"/>
      <c r="H129" s="119"/>
      <c r="I129" s="120"/>
      <c r="J129" s="121"/>
      <c r="K129" s="120"/>
      <c r="L129" s="120"/>
      <c r="M129" s="120"/>
      <c r="N129" s="120"/>
      <c r="O129" s="120"/>
      <c r="P129" s="117"/>
      <c r="Q129" s="117"/>
      <c r="R129" s="117"/>
      <c r="S129" s="117"/>
      <c r="T129" s="117"/>
      <c r="U129" s="120"/>
      <c r="V129" s="122"/>
    </row>
    <row r="130" spans="1:22" x14ac:dyDescent="0.2">
      <c r="A130" s="123" t="s">
        <v>209</v>
      </c>
      <c r="B130" s="124"/>
      <c r="C130" s="124"/>
      <c r="D130" s="124"/>
      <c r="E130" s="124"/>
      <c r="F130" s="124"/>
      <c r="G130" s="124"/>
      <c r="H130" s="124"/>
      <c r="I130" s="124"/>
      <c r="J130" s="125"/>
      <c r="K130" s="124"/>
      <c r="L130" s="124"/>
      <c r="M130" s="124"/>
      <c r="N130" s="124"/>
      <c r="O130" s="124"/>
      <c r="P130" s="124"/>
      <c r="Q130" s="124"/>
      <c r="R130" s="124"/>
      <c r="S130" s="124"/>
      <c r="T130" s="124"/>
      <c r="U130" s="124"/>
      <c r="V130" s="126"/>
    </row>
    <row r="131" spans="1:22" x14ac:dyDescent="0.2">
      <c r="A131" s="123" t="s">
        <v>210</v>
      </c>
      <c r="B131" s="124"/>
      <c r="C131" s="124"/>
      <c r="D131" s="124"/>
      <c r="E131" s="124"/>
      <c r="F131" s="124"/>
      <c r="G131" s="124"/>
      <c r="H131" s="124"/>
      <c r="I131" s="124"/>
      <c r="J131" s="125"/>
      <c r="K131" s="124"/>
      <c r="L131" s="124"/>
      <c r="M131" s="124"/>
      <c r="N131" s="124"/>
      <c r="O131" s="124"/>
      <c r="P131" s="124"/>
      <c r="Q131" s="124"/>
      <c r="R131" s="124"/>
      <c r="S131" s="124"/>
      <c r="T131" s="124"/>
      <c r="U131" s="124"/>
      <c r="V131" s="126"/>
    </row>
    <row r="132" spans="1:22" x14ac:dyDescent="0.2">
      <c r="A132" s="123" t="s">
        <v>211</v>
      </c>
      <c r="B132" s="124"/>
      <c r="C132" s="124"/>
      <c r="D132" s="124"/>
      <c r="E132" s="124"/>
      <c r="F132" s="124"/>
      <c r="G132" s="124"/>
      <c r="H132" s="124"/>
      <c r="I132" s="124"/>
      <c r="J132" s="125"/>
      <c r="K132" s="124"/>
      <c r="L132" s="124"/>
      <c r="M132" s="124"/>
      <c r="N132" s="124"/>
      <c r="O132" s="124"/>
      <c r="P132" s="124"/>
      <c r="Q132" s="124"/>
      <c r="R132" s="124"/>
      <c r="S132" s="124"/>
      <c r="T132" s="124"/>
      <c r="U132" s="124"/>
      <c r="V132" s="126"/>
    </row>
    <row r="133" spans="1:22" x14ac:dyDescent="0.2">
      <c r="A133" s="123" t="s">
        <v>212</v>
      </c>
      <c r="B133" s="124"/>
      <c r="C133" s="124"/>
      <c r="D133" s="124"/>
      <c r="E133" s="124"/>
      <c r="F133" s="124"/>
      <c r="G133" s="124"/>
      <c r="H133" s="124"/>
      <c r="I133" s="124"/>
      <c r="J133" s="125"/>
      <c r="K133" s="124"/>
      <c r="L133" s="124"/>
      <c r="M133" s="124"/>
      <c r="N133" s="124"/>
      <c r="O133" s="124"/>
      <c r="P133" s="124"/>
      <c r="Q133" s="124"/>
      <c r="R133" s="124"/>
      <c r="S133" s="124"/>
      <c r="T133" s="124"/>
      <c r="U133" s="124"/>
      <c r="V133" s="126"/>
    </row>
    <row r="134" spans="1:22" x14ac:dyDescent="0.2">
      <c r="A134" s="123" t="s">
        <v>213</v>
      </c>
      <c r="B134" s="124"/>
      <c r="C134" s="124"/>
      <c r="D134" s="124"/>
      <c r="E134" s="124"/>
      <c r="F134" s="124"/>
      <c r="G134" s="124"/>
      <c r="H134" s="124"/>
      <c r="I134" s="124"/>
      <c r="J134" s="125"/>
      <c r="K134" s="124"/>
      <c r="L134" s="124"/>
      <c r="M134" s="124"/>
      <c r="N134" s="124"/>
      <c r="O134" s="124"/>
      <c r="P134" s="124"/>
      <c r="Q134" s="124"/>
      <c r="R134" s="124"/>
      <c r="S134" s="124"/>
      <c r="T134" s="124"/>
      <c r="U134" s="124"/>
      <c r="V134" s="126"/>
    </row>
    <row r="135" spans="1:22" x14ac:dyDescent="0.2">
      <c r="A135" s="123" t="s">
        <v>214</v>
      </c>
      <c r="B135" s="124"/>
      <c r="C135" s="124"/>
      <c r="D135" s="124"/>
      <c r="E135" s="124"/>
      <c r="F135" s="124"/>
      <c r="G135" s="124"/>
      <c r="H135" s="124"/>
      <c r="I135" s="124"/>
      <c r="J135" s="125"/>
      <c r="K135" s="124"/>
      <c r="L135" s="124"/>
      <c r="M135" s="124"/>
      <c r="N135" s="124"/>
      <c r="O135" s="124"/>
      <c r="P135" s="124"/>
      <c r="Q135" s="124"/>
      <c r="R135" s="124"/>
      <c r="S135" s="124"/>
      <c r="T135" s="124"/>
      <c r="U135" s="124"/>
      <c r="V135" s="126"/>
    </row>
    <row r="136" spans="1:22" x14ac:dyDescent="0.2">
      <c r="A136" s="127"/>
      <c r="B136" s="128"/>
      <c r="C136" s="129"/>
      <c r="D136" s="130"/>
      <c r="E136" s="131"/>
      <c r="F136" s="130"/>
      <c r="G136" s="131"/>
      <c r="H136" s="130"/>
      <c r="I136" s="131"/>
      <c r="J136" s="132"/>
      <c r="K136" s="131"/>
      <c r="L136" s="131"/>
      <c r="M136" s="131"/>
      <c r="N136" s="131"/>
      <c r="O136" s="131"/>
      <c r="P136" s="128"/>
      <c r="Q136" s="128"/>
      <c r="R136" s="128"/>
      <c r="S136" s="128"/>
      <c r="T136" s="128"/>
      <c r="U136" s="131"/>
      <c r="V136" s="133"/>
    </row>
    <row r="137" spans="1:22" x14ac:dyDescent="0.2">
      <c r="B137" s="135"/>
      <c r="C137" s="97"/>
      <c r="D137" s="98"/>
      <c r="E137" s="99"/>
      <c r="F137" s="136"/>
      <c r="G137" s="137"/>
      <c r="H137" s="100"/>
      <c r="I137" s="99"/>
      <c r="J137" s="98"/>
      <c r="K137" s="99"/>
      <c r="L137" s="99"/>
      <c r="M137" s="99"/>
      <c r="N137" s="99"/>
      <c r="O137" s="99"/>
      <c r="P137" s="97"/>
      <c r="Q137" s="97"/>
      <c r="R137" s="97"/>
      <c r="S137" s="97"/>
      <c r="T137" s="97"/>
      <c r="U137" s="99"/>
      <c r="V137" s="99"/>
    </row>
    <row r="138" spans="1:22" x14ac:dyDescent="0.2">
      <c r="B138" s="135"/>
      <c r="G138" s="138"/>
      <c r="N138" s="10"/>
    </row>
    <row r="139" spans="1:22" x14ac:dyDescent="0.2">
      <c r="C139" s="139"/>
    </row>
    <row r="140" spans="1:22" x14ac:dyDescent="0.2">
      <c r="C140" s="139"/>
    </row>
    <row r="141" spans="1:22" x14ac:dyDescent="0.2">
      <c r="C141" s="139"/>
    </row>
    <row r="142" spans="1:22" x14ac:dyDescent="0.2">
      <c r="C142" s="139"/>
    </row>
    <row r="143" spans="1:22" x14ac:dyDescent="0.2">
      <c r="C143" s="139"/>
    </row>
    <row r="144" spans="1:22" x14ac:dyDescent="0.2">
      <c r="C144" s="139"/>
    </row>
    <row r="145" spans="3:3" x14ac:dyDescent="0.2">
      <c r="C145" s="139"/>
    </row>
    <row r="146" spans="3:3" x14ac:dyDescent="0.2">
      <c r="C146" s="139"/>
    </row>
    <row r="147" spans="3:3" x14ac:dyDescent="0.2">
      <c r="C147" s="139"/>
    </row>
    <row r="148" spans="3:3" x14ac:dyDescent="0.2">
      <c r="C148" s="139"/>
    </row>
    <row r="149" spans="3:3" x14ac:dyDescent="0.2">
      <c r="C149" s="139"/>
    </row>
    <row r="150" spans="3:3" x14ac:dyDescent="0.2">
      <c r="C150" s="139"/>
    </row>
    <row r="151" spans="3:3" x14ac:dyDescent="0.2">
      <c r="C151" s="139"/>
    </row>
    <row r="152" spans="3:3" x14ac:dyDescent="0.2">
      <c r="C152" s="139"/>
    </row>
    <row r="153" spans="3:3" x14ac:dyDescent="0.2">
      <c r="C153" s="139"/>
    </row>
    <row r="154" spans="3:3" x14ac:dyDescent="0.2">
      <c r="C154" s="139"/>
    </row>
    <row r="155" spans="3:3" x14ac:dyDescent="0.2">
      <c r="C155" s="139"/>
    </row>
    <row r="156" spans="3:3" x14ac:dyDescent="0.2">
      <c r="C156" s="139"/>
    </row>
    <row r="157" spans="3:3" x14ac:dyDescent="0.2">
      <c r="C157" s="139"/>
    </row>
    <row r="158" spans="3:3" x14ac:dyDescent="0.2">
      <c r="C158" s="139"/>
    </row>
    <row r="159" spans="3:3" x14ac:dyDescent="0.2">
      <c r="C159" s="139"/>
    </row>
    <row r="160" spans="3:3" x14ac:dyDescent="0.2">
      <c r="C160" s="139"/>
    </row>
    <row r="161" spans="3:3" x14ac:dyDescent="0.2">
      <c r="C161" s="139"/>
    </row>
    <row r="162" spans="3:3" x14ac:dyDescent="0.2">
      <c r="C162" s="139"/>
    </row>
    <row r="163" spans="3:3" x14ac:dyDescent="0.2">
      <c r="C163" s="139"/>
    </row>
    <row r="164" spans="3:3" x14ac:dyDescent="0.2">
      <c r="C164" s="139"/>
    </row>
    <row r="165" spans="3:3" x14ac:dyDescent="0.2">
      <c r="C165" s="139"/>
    </row>
    <row r="166" spans="3:3" x14ac:dyDescent="0.2">
      <c r="C166" s="139"/>
    </row>
    <row r="167" spans="3:3" x14ac:dyDescent="0.2">
      <c r="C167" s="139"/>
    </row>
    <row r="168" spans="3:3" x14ac:dyDescent="0.2">
      <c r="C168" s="139"/>
    </row>
    <row r="169" spans="3:3" x14ac:dyDescent="0.2">
      <c r="C169" s="139"/>
    </row>
    <row r="170" spans="3:3" x14ac:dyDescent="0.2">
      <c r="C170" s="139"/>
    </row>
    <row r="171" spans="3:3" x14ac:dyDescent="0.2">
      <c r="C171" s="139"/>
    </row>
    <row r="172" spans="3:3" x14ac:dyDescent="0.2">
      <c r="C172" s="139"/>
    </row>
    <row r="173" spans="3:3" x14ac:dyDescent="0.2">
      <c r="C173" s="139"/>
    </row>
    <row r="174" spans="3:3" x14ac:dyDescent="0.2">
      <c r="C174" s="139"/>
    </row>
    <row r="175" spans="3:3" x14ac:dyDescent="0.2">
      <c r="C175" s="139"/>
    </row>
    <row r="176" spans="3:3" x14ac:dyDescent="0.2">
      <c r="C176" s="139"/>
    </row>
    <row r="177" spans="3:3" x14ac:dyDescent="0.2">
      <c r="C177" s="139"/>
    </row>
    <row r="178" spans="3:3" x14ac:dyDescent="0.2">
      <c r="C178" s="139"/>
    </row>
    <row r="179" spans="3:3" x14ac:dyDescent="0.2">
      <c r="C179" s="139"/>
    </row>
    <row r="180" spans="3:3" x14ac:dyDescent="0.2">
      <c r="C180" s="139"/>
    </row>
    <row r="181" spans="3:3" x14ac:dyDescent="0.2">
      <c r="C181" s="139"/>
    </row>
    <row r="182" spans="3:3" x14ac:dyDescent="0.2">
      <c r="C182" s="139"/>
    </row>
    <row r="183" spans="3:3" x14ac:dyDescent="0.2">
      <c r="C183" s="139"/>
    </row>
    <row r="184" spans="3:3" x14ac:dyDescent="0.2">
      <c r="C184" s="139"/>
    </row>
    <row r="185" spans="3:3" x14ac:dyDescent="0.2">
      <c r="C185" s="139"/>
    </row>
    <row r="186" spans="3:3" x14ac:dyDescent="0.2">
      <c r="C186" s="139"/>
    </row>
    <row r="187" spans="3:3" x14ac:dyDescent="0.2">
      <c r="C187" s="139"/>
    </row>
    <row r="188" spans="3:3" x14ac:dyDescent="0.2">
      <c r="C188" s="139"/>
    </row>
    <row r="189" spans="3:3" x14ac:dyDescent="0.2">
      <c r="C189" s="139"/>
    </row>
    <row r="190" spans="3:3" x14ac:dyDescent="0.2">
      <c r="C190" s="139"/>
    </row>
    <row r="191" spans="3:3" x14ac:dyDescent="0.2">
      <c r="C191" s="139"/>
    </row>
    <row r="192" spans="3:3" x14ac:dyDescent="0.2">
      <c r="C192" s="139"/>
    </row>
    <row r="193" spans="3:3" x14ac:dyDescent="0.2">
      <c r="C193" s="139"/>
    </row>
    <row r="194" spans="3:3" x14ac:dyDescent="0.2">
      <c r="C194" s="139"/>
    </row>
    <row r="195" spans="3:3" x14ac:dyDescent="0.2">
      <c r="C195" s="139"/>
    </row>
    <row r="196" spans="3:3" x14ac:dyDescent="0.2">
      <c r="C196" s="139"/>
    </row>
    <row r="197" spans="3:3" x14ac:dyDescent="0.2">
      <c r="C197" s="139"/>
    </row>
    <row r="198" spans="3:3" x14ac:dyDescent="0.2">
      <c r="C198" s="139"/>
    </row>
    <row r="199" spans="3:3" x14ac:dyDescent="0.2">
      <c r="C199" s="139"/>
    </row>
    <row r="200" spans="3:3" x14ac:dyDescent="0.2">
      <c r="C200" s="139"/>
    </row>
    <row r="201" spans="3:3" x14ac:dyDescent="0.2">
      <c r="C201" s="139"/>
    </row>
    <row r="202" spans="3:3" x14ac:dyDescent="0.2">
      <c r="C202" s="139"/>
    </row>
    <row r="203" spans="3:3" x14ac:dyDescent="0.2">
      <c r="C203" s="139"/>
    </row>
    <row r="204" spans="3:3" x14ac:dyDescent="0.2">
      <c r="C204" s="139"/>
    </row>
    <row r="205" spans="3:3" x14ac:dyDescent="0.2">
      <c r="C205" s="139"/>
    </row>
    <row r="206" spans="3:3" x14ac:dyDescent="0.2">
      <c r="C206" s="139"/>
    </row>
    <row r="207" spans="3:3" x14ac:dyDescent="0.2">
      <c r="C207" s="139"/>
    </row>
    <row r="208" spans="3:3" x14ac:dyDescent="0.2">
      <c r="C208" s="139"/>
    </row>
    <row r="209" spans="3:3" x14ac:dyDescent="0.2">
      <c r="C209" s="139"/>
    </row>
    <row r="210" spans="3:3" x14ac:dyDescent="0.2">
      <c r="C210" s="139"/>
    </row>
    <row r="211" spans="3:3" x14ac:dyDescent="0.2">
      <c r="C211" s="139"/>
    </row>
    <row r="212" spans="3:3" x14ac:dyDescent="0.2">
      <c r="C212" s="139"/>
    </row>
    <row r="213" spans="3:3" x14ac:dyDescent="0.2">
      <c r="C213" s="139"/>
    </row>
    <row r="214" spans="3:3" x14ac:dyDescent="0.2">
      <c r="C214" s="139"/>
    </row>
    <row r="215" spans="3:3" x14ac:dyDescent="0.2">
      <c r="C215" s="139"/>
    </row>
    <row r="216" spans="3:3" x14ac:dyDescent="0.2">
      <c r="C216" s="139"/>
    </row>
    <row r="217" spans="3:3" x14ac:dyDescent="0.2">
      <c r="C217" s="139"/>
    </row>
    <row r="218" spans="3:3" x14ac:dyDescent="0.2">
      <c r="C218" s="139"/>
    </row>
    <row r="219" spans="3:3" x14ac:dyDescent="0.2">
      <c r="C219" s="139"/>
    </row>
    <row r="220" spans="3:3" x14ac:dyDescent="0.2">
      <c r="C220" s="139"/>
    </row>
    <row r="221" spans="3:3" x14ac:dyDescent="0.2">
      <c r="C221" s="139"/>
    </row>
    <row r="222" spans="3:3" x14ac:dyDescent="0.2">
      <c r="C222" s="139"/>
    </row>
    <row r="223" spans="3:3" x14ac:dyDescent="0.2">
      <c r="C223" s="139"/>
    </row>
    <row r="224" spans="3:3" x14ac:dyDescent="0.2">
      <c r="C224" s="139"/>
    </row>
    <row r="225" spans="3:3" x14ac:dyDescent="0.2">
      <c r="C225" s="139"/>
    </row>
    <row r="226" spans="3:3" x14ac:dyDescent="0.2">
      <c r="C226" s="139"/>
    </row>
    <row r="227" spans="3:3" x14ac:dyDescent="0.2">
      <c r="C227" s="139"/>
    </row>
    <row r="228" spans="3:3" x14ac:dyDescent="0.2">
      <c r="C228" s="139"/>
    </row>
    <row r="229" spans="3:3" x14ac:dyDescent="0.2">
      <c r="C229" s="139"/>
    </row>
    <row r="230" spans="3:3" x14ac:dyDescent="0.2">
      <c r="C230" s="139"/>
    </row>
    <row r="231" spans="3:3" x14ac:dyDescent="0.2">
      <c r="C231" s="139"/>
    </row>
    <row r="232" spans="3:3" x14ac:dyDescent="0.2">
      <c r="C232" s="139"/>
    </row>
    <row r="233" spans="3:3" x14ac:dyDescent="0.2">
      <c r="C233" s="139"/>
    </row>
    <row r="234" spans="3:3" x14ac:dyDescent="0.2">
      <c r="C234" s="139"/>
    </row>
    <row r="235" spans="3:3" x14ac:dyDescent="0.2">
      <c r="C235" s="139"/>
    </row>
    <row r="236" spans="3:3" x14ac:dyDescent="0.2">
      <c r="C236" s="139"/>
    </row>
    <row r="237" spans="3:3" x14ac:dyDescent="0.2">
      <c r="C237" s="139"/>
    </row>
    <row r="238" spans="3:3" x14ac:dyDescent="0.2">
      <c r="C238" s="139"/>
    </row>
    <row r="239" spans="3:3" x14ac:dyDescent="0.2">
      <c r="C239" s="139"/>
    </row>
    <row r="240" spans="3:3" x14ac:dyDescent="0.2">
      <c r="C240" s="139"/>
    </row>
    <row r="241" spans="3:3" x14ac:dyDescent="0.2">
      <c r="C241" s="139"/>
    </row>
    <row r="242" spans="3:3" x14ac:dyDescent="0.2">
      <c r="C242" s="139"/>
    </row>
    <row r="243" spans="3:3" x14ac:dyDescent="0.2">
      <c r="C243" s="139"/>
    </row>
    <row r="244" spans="3:3" x14ac:dyDescent="0.2">
      <c r="C244" s="139"/>
    </row>
    <row r="245" spans="3:3" x14ac:dyDescent="0.2">
      <c r="C245" s="139"/>
    </row>
    <row r="246" spans="3:3" x14ac:dyDescent="0.2">
      <c r="C246" s="139"/>
    </row>
    <row r="247" spans="3:3" x14ac:dyDescent="0.2">
      <c r="C247" s="139"/>
    </row>
    <row r="248" spans="3:3" x14ac:dyDescent="0.2">
      <c r="C248" s="139"/>
    </row>
    <row r="249" spans="3:3" x14ac:dyDescent="0.2">
      <c r="C249" s="139"/>
    </row>
    <row r="250" spans="3:3" x14ac:dyDescent="0.2">
      <c r="C250" s="139"/>
    </row>
    <row r="251" spans="3:3" x14ac:dyDescent="0.2">
      <c r="C251" s="139"/>
    </row>
    <row r="252" spans="3:3" x14ac:dyDescent="0.2">
      <c r="C252" s="139"/>
    </row>
    <row r="253" spans="3:3" x14ac:dyDescent="0.2">
      <c r="C253" s="139"/>
    </row>
  </sheetData>
  <sheetProtection password="F4BB" sheet="1" objects="1" scenarios="1" formatCells="0" formatColumns="0" formatRows="0"/>
  <mergeCells count="4">
    <mergeCell ref="A3:V3"/>
    <mergeCell ref="D4:O4"/>
    <mergeCell ref="P4:V4"/>
    <mergeCell ref="A114:O114"/>
  </mergeCells>
  <phoneticPr fontId="0" type="noConversion"/>
  <printOptions horizontalCentered="1" gridLines="1"/>
  <pageMargins left="0.25" right="0.25" top="0.21" bottom="0.28000000000000003" header="0.12" footer="0.17"/>
  <pageSetup paperSize="9" scale="71" fitToHeight="4" orientation="landscape" horizontalDpi="4294967293" verticalDpi="300" r:id="rId1"/>
  <headerFooter alignWithMargins="0"/>
  <rowBreaks count="2" manualBreakCount="2">
    <brk id="49" max="21" man="1"/>
    <brk id="94" max="19" man="1"/>
  </rowBreaks>
  <colBreaks count="1" manualBreakCount="1">
    <brk id="15" max="1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2015-01-01T18:05:01Z</cp:lastPrinted>
  <dcterms:created xsi:type="dcterms:W3CDTF">2007-01-02T12:57:15Z</dcterms:created>
  <dcterms:modified xsi:type="dcterms:W3CDTF">2015-01-15T11:54:43Z</dcterms:modified>
</cp:coreProperties>
</file>