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55" yWindow="0" windowWidth="14745" windowHeight="10965"/>
  </bookViews>
  <sheets>
    <sheet name="Comparative Tariffs" sheetId="1" r:id="rId1"/>
  </sheets>
  <externalReferences>
    <externalReference r:id="rId2"/>
  </externalReferences>
  <definedNames>
    <definedName name="PredDLR">[1]Parameters!$C$45</definedName>
    <definedName name="PredOHR">[1]Parameters!$C$38</definedName>
    <definedName name="_xlnm.Print_Area" localSheetId="0">'Comparative Tariffs'!$A$1:$V$96</definedName>
    <definedName name="_xlnm.Print_Titles" localSheetId="0">'Comparative Tariffs'!$A:$E,'Comparative Tariffs'!$1:$7</definedName>
    <definedName name="VAT">[1]Parameters!$C$20</definedName>
  </definedNames>
  <calcPr calcId="144525"/>
</workbook>
</file>

<file path=xl/calcChain.xml><?xml version="1.0" encoding="utf-8"?>
<calcChain xmlns="http://schemas.openxmlformats.org/spreadsheetml/2006/main">
  <c r="K11" i="1" l="1"/>
  <c r="K12" i="1"/>
  <c r="K13" i="1"/>
  <c r="K14" i="1"/>
  <c r="K15" i="1"/>
  <c r="K16" i="1"/>
  <c r="K17" i="1"/>
  <c r="K18" i="1"/>
  <c r="K19" i="1"/>
  <c r="K20" i="1"/>
  <c r="K21" i="1"/>
  <c r="K22" i="1"/>
  <c r="K23" i="1"/>
  <c r="K24" i="1"/>
  <c r="K25" i="1"/>
  <c r="O24" i="1" l="1"/>
  <c r="O23" i="1"/>
  <c r="O22" i="1"/>
  <c r="O21" i="1"/>
  <c r="O20" i="1"/>
  <c r="O19" i="1"/>
  <c r="H30" i="1" l="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29" i="1"/>
  <c r="H12" i="1"/>
  <c r="H13" i="1"/>
  <c r="H14" i="1"/>
  <c r="H15" i="1"/>
  <c r="H16" i="1"/>
  <c r="H17" i="1"/>
  <c r="H18" i="1"/>
  <c r="H19" i="1"/>
  <c r="H20" i="1"/>
  <c r="H21" i="1"/>
  <c r="H22" i="1"/>
  <c r="H23" i="1"/>
  <c r="H24" i="1"/>
  <c r="H25" i="1"/>
  <c r="H11"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29" i="1"/>
  <c r="N12" i="1"/>
  <c r="N13" i="1"/>
  <c r="N14" i="1"/>
  <c r="N15" i="1"/>
  <c r="N16" i="1"/>
  <c r="N17" i="1"/>
  <c r="N18" i="1"/>
  <c r="N19" i="1"/>
  <c r="N20" i="1"/>
  <c r="N21" i="1"/>
  <c r="N22" i="1"/>
  <c r="N23" i="1"/>
  <c r="N24" i="1"/>
  <c r="N25" i="1"/>
  <c r="N11" i="1"/>
  <c r="V21" i="1" l="1"/>
  <c r="U21" i="1"/>
  <c r="V25" i="1"/>
  <c r="U25" i="1"/>
  <c r="U17" i="1"/>
  <c r="V17" i="1"/>
  <c r="U24" i="1"/>
  <c r="V24" i="1"/>
  <c r="U23" i="1"/>
  <c r="V23" i="1"/>
  <c r="U20" i="1"/>
  <c r="V20" i="1"/>
  <c r="U16" i="1"/>
  <c r="V16" i="1"/>
  <c r="U22" i="1"/>
  <c r="V22" i="1"/>
  <c r="U19" i="1"/>
  <c r="V19" i="1"/>
  <c r="U18" i="1"/>
  <c r="V18" i="1"/>
  <c r="V70" i="1"/>
  <c r="U70" i="1"/>
  <c r="V69" i="1"/>
  <c r="U69" i="1"/>
  <c r="V68" i="1"/>
  <c r="U68" i="1"/>
  <c r="V67" i="1"/>
  <c r="U67" i="1"/>
  <c r="V66" i="1"/>
  <c r="U66" i="1"/>
  <c r="V65" i="1"/>
  <c r="U65" i="1"/>
  <c r="V64" i="1"/>
  <c r="U64" i="1"/>
  <c r="V63" i="1"/>
  <c r="U63" i="1"/>
  <c r="V62" i="1"/>
  <c r="U62" i="1"/>
  <c r="V61" i="1"/>
  <c r="U61" i="1"/>
  <c r="V60" i="1"/>
  <c r="U60" i="1"/>
  <c r="V59" i="1"/>
  <c r="U59" i="1"/>
  <c r="V58" i="1"/>
  <c r="U58" i="1"/>
  <c r="V57" i="1"/>
  <c r="U57" i="1"/>
  <c r="V56" i="1"/>
  <c r="U56" i="1"/>
  <c r="V55" i="1"/>
  <c r="U55" i="1"/>
  <c r="V54" i="1"/>
  <c r="U54" i="1"/>
  <c r="V53" i="1"/>
  <c r="U53" i="1"/>
  <c r="V52" i="1"/>
  <c r="U52" i="1"/>
  <c r="V51" i="1"/>
  <c r="U51" i="1"/>
  <c r="V50" i="1"/>
  <c r="U50" i="1"/>
  <c r="V49" i="1"/>
  <c r="U49" i="1"/>
  <c r="V48" i="1"/>
  <c r="U48" i="1"/>
  <c r="V47" i="1"/>
  <c r="U47" i="1"/>
  <c r="V46" i="1"/>
  <c r="U46" i="1"/>
  <c r="V45" i="1"/>
  <c r="U45" i="1"/>
  <c r="V44" i="1"/>
  <c r="U44" i="1"/>
  <c r="V43" i="1"/>
  <c r="U43" i="1"/>
  <c r="V42" i="1"/>
  <c r="U42" i="1"/>
  <c r="V41" i="1"/>
  <c r="U41" i="1"/>
  <c r="V40" i="1"/>
  <c r="U40" i="1"/>
  <c r="V39" i="1"/>
  <c r="U39" i="1"/>
  <c r="V38" i="1"/>
  <c r="U38" i="1"/>
  <c r="V37" i="1"/>
  <c r="U37" i="1"/>
  <c r="V36" i="1"/>
  <c r="U36" i="1"/>
  <c r="V35" i="1"/>
  <c r="U35" i="1"/>
  <c r="V34" i="1"/>
  <c r="U34" i="1"/>
  <c r="V33" i="1"/>
  <c r="U33" i="1"/>
  <c r="V32" i="1"/>
  <c r="U32" i="1"/>
  <c r="V31" i="1"/>
  <c r="U31" i="1"/>
  <c r="V30" i="1"/>
  <c r="U30" i="1"/>
  <c r="V29" i="1"/>
  <c r="U29" i="1"/>
  <c r="U12" i="1"/>
  <c r="V12" i="1"/>
  <c r="U13" i="1"/>
  <c r="V13" i="1"/>
  <c r="U14" i="1"/>
  <c r="V14" i="1"/>
  <c r="U15" i="1"/>
  <c r="V15" i="1"/>
  <c r="V11" i="1"/>
  <c r="U11" i="1"/>
  <c r="D65" i="1"/>
  <c r="D64" i="1"/>
  <c r="D57" i="1"/>
  <c r="D56" i="1"/>
  <c r="D49" i="1"/>
  <c r="D48" i="1"/>
  <c r="D41" i="1"/>
  <c r="D40" i="1"/>
  <c r="D33" i="1"/>
  <c r="D32" i="1"/>
  <c r="D24" i="1"/>
  <c r="D21" i="1"/>
  <c r="D16" i="1"/>
  <c r="D13"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29" i="1"/>
  <c r="G12" i="1"/>
  <c r="T12" i="1" s="1"/>
  <c r="G13" i="1"/>
  <c r="S13" i="1" s="1"/>
  <c r="G14" i="1"/>
  <c r="P14" i="1" s="1"/>
  <c r="G15" i="1"/>
  <c r="Q15" i="1" s="1"/>
  <c r="G16" i="1"/>
  <c r="P16" i="1" s="1"/>
  <c r="G17" i="1"/>
  <c r="R17" i="1" s="1"/>
  <c r="G18" i="1"/>
  <c r="P18" i="1" s="1"/>
  <c r="G19" i="1"/>
  <c r="R19" i="1" s="1"/>
  <c r="G20" i="1"/>
  <c r="T20" i="1" s="1"/>
  <c r="G21" i="1"/>
  <c r="P21" i="1" s="1"/>
  <c r="G22" i="1"/>
  <c r="R22" i="1" s="1"/>
  <c r="G23" i="1"/>
  <c r="S23" i="1" s="1"/>
  <c r="G24" i="1"/>
  <c r="S24" i="1" s="1"/>
  <c r="G25" i="1"/>
  <c r="R25" i="1" s="1"/>
  <c r="P29" i="1"/>
  <c r="Q29" i="1"/>
  <c r="R29" i="1"/>
  <c r="S29" i="1"/>
  <c r="T29" i="1"/>
  <c r="P30" i="1"/>
  <c r="Q30" i="1"/>
  <c r="R30" i="1"/>
  <c r="S30" i="1"/>
  <c r="T30" i="1"/>
  <c r="P31" i="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P54" i="1"/>
  <c r="Q54" i="1"/>
  <c r="R54" i="1"/>
  <c r="S54" i="1"/>
  <c r="T54" i="1"/>
  <c r="P55" i="1"/>
  <c r="Q55" i="1"/>
  <c r="R55" i="1"/>
  <c r="S55" i="1"/>
  <c r="T55"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P65" i="1"/>
  <c r="Q65" i="1"/>
  <c r="R65" i="1"/>
  <c r="S65" i="1"/>
  <c r="T65" i="1"/>
  <c r="P66" i="1"/>
  <c r="Q66" i="1"/>
  <c r="R66" i="1"/>
  <c r="S66" i="1"/>
  <c r="T66" i="1"/>
  <c r="P67" i="1"/>
  <c r="Q67" i="1"/>
  <c r="R67" i="1"/>
  <c r="S67" i="1"/>
  <c r="T67" i="1"/>
  <c r="P68" i="1"/>
  <c r="Q68" i="1"/>
  <c r="R68" i="1"/>
  <c r="S68" i="1"/>
  <c r="T68" i="1"/>
  <c r="P69" i="1"/>
  <c r="Q69" i="1"/>
  <c r="R69" i="1"/>
  <c r="S69" i="1"/>
  <c r="T69" i="1"/>
  <c r="P70" i="1"/>
  <c r="Q70" i="1"/>
  <c r="R70" i="1"/>
  <c r="S70" i="1"/>
  <c r="T70" i="1"/>
  <c r="G11" i="1"/>
  <c r="Q11" i="1" s="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29" i="1"/>
  <c r="D30" i="1"/>
  <c r="D31" i="1"/>
  <c r="D34" i="1"/>
  <c r="D35" i="1"/>
  <c r="D36" i="1"/>
  <c r="D37" i="1"/>
  <c r="D38" i="1"/>
  <c r="D39" i="1"/>
  <c r="D42" i="1"/>
  <c r="D43" i="1"/>
  <c r="D44" i="1"/>
  <c r="D45" i="1"/>
  <c r="D46" i="1"/>
  <c r="D47" i="1"/>
  <c r="D50" i="1"/>
  <c r="D51" i="1"/>
  <c r="D52" i="1"/>
  <c r="D53" i="1"/>
  <c r="D54" i="1"/>
  <c r="D55" i="1"/>
  <c r="D58" i="1"/>
  <c r="D59" i="1"/>
  <c r="D60" i="1"/>
  <c r="D61" i="1"/>
  <c r="D62" i="1"/>
  <c r="D63" i="1"/>
  <c r="D66" i="1"/>
  <c r="D67" i="1"/>
  <c r="D68" i="1"/>
  <c r="D69" i="1"/>
  <c r="D70" i="1"/>
  <c r="D29" i="1"/>
  <c r="D12" i="1"/>
  <c r="D14" i="1"/>
  <c r="D15" i="1"/>
  <c r="D17" i="1"/>
  <c r="D18" i="1"/>
  <c r="D19" i="1"/>
  <c r="D20" i="1"/>
  <c r="D22" i="1"/>
  <c r="D23" i="1"/>
  <c r="D25" i="1"/>
  <c r="D11" i="1"/>
  <c r="T16" i="1"/>
  <c r="R11" i="1" l="1"/>
  <c r="R16" i="1"/>
  <c r="S16" i="1"/>
  <c r="P11" i="1"/>
  <c r="S11" i="1"/>
  <c r="R24" i="1"/>
  <c r="Q23" i="1"/>
  <c r="Q16" i="1"/>
  <c r="T21" i="1"/>
  <c r="T13" i="1"/>
  <c r="T25" i="1"/>
  <c r="T11" i="1"/>
  <c r="R13" i="1"/>
  <c r="S21" i="1"/>
  <c r="T18" i="1"/>
  <c r="P25" i="1"/>
  <c r="T24" i="1"/>
  <c r="T23" i="1"/>
  <c r="R23" i="1"/>
  <c r="S22" i="1"/>
  <c r="R21" i="1"/>
  <c r="S20" i="1"/>
  <c r="P19" i="1"/>
  <c r="Q18" i="1"/>
  <c r="T17" i="1"/>
  <c r="S14" i="1"/>
  <c r="Q13" i="1"/>
  <c r="Q14" i="1"/>
  <c r="S19" i="1"/>
  <c r="T14" i="1"/>
  <c r="Q17" i="1"/>
  <c r="T19" i="1"/>
  <c r="R20" i="1"/>
  <c r="P20" i="1"/>
  <c r="R14" i="1"/>
  <c r="Q24" i="1"/>
  <c r="P13" i="1"/>
  <c r="Q22" i="1"/>
  <c r="S18" i="1"/>
  <c r="Q25" i="1"/>
  <c r="R12" i="1"/>
  <c r="S15" i="1"/>
  <c r="S17" i="1"/>
  <c r="R18" i="1"/>
  <c r="R15" i="1"/>
  <c r="T22" i="1"/>
  <c r="P15" i="1"/>
  <c r="T15" i="1"/>
  <c r="Q12" i="1"/>
  <c r="P12" i="1"/>
  <c r="S25" i="1"/>
  <c r="S12" i="1"/>
</calcChain>
</file>

<file path=xl/sharedStrings.xml><?xml version="1.0" encoding="utf-8"?>
<sst xmlns="http://schemas.openxmlformats.org/spreadsheetml/2006/main" count="179" uniqueCount="156">
  <si>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</si>
  <si>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</si>
  <si>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</si>
  <si>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</si>
  <si>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</si>
  <si>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</si>
  <si>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</si>
  <si>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</si>
  <si>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</si>
  <si>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</si>
  <si>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</si>
  <si>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</si>
  <si>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</si>
  <si>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</si>
  <si>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</si>
  <si>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</si>
  <si>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</si>
  <si>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</si>
  <si>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</si>
  <si>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</si>
  <si>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</si>
  <si>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</si>
  <si>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</si>
  <si>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0173</t>
  </si>
  <si>
    <t>Hospital Consultation</t>
  </si>
  <si>
    <t>0174</t>
  </si>
  <si>
    <t>0175</t>
  </si>
  <si>
    <t>0190</t>
  </si>
  <si>
    <t>Consultation</t>
  </si>
  <si>
    <t>0191</t>
  </si>
  <si>
    <t>0192</t>
  </si>
  <si>
    <t>0199</t>
  </si>
  <si>
    <t>Chronic Medicine Forms</t>
  </si>
  <si>
    <t>0782</t>
  </si>
  <si>
    <t>0304</t>
  </si>
  <si>
    <t>0303</t>
  </si>
  <si>
    <t>0771</t>
  </si>
  <si>
    <t>0376</t>
  </si>
  <si>
    <t>0767</t>
  </si>
  <si>
    <t>0314</t>
  </si>
  <si>
    <t>0290</t>
  </si>
  <si>
    <t>0315</t>
  </si>
  <si>
    <t>0313</t>
  </si>
  <si>
    <t>0289</t>
  </si>
  <si>
    <t>0295</t>
  </si>
  <si>
    <t>0296</t>
  </si>
  <si>
    <t>0302</t>
  </si>
  <si>
    <t>0337</t>
  </si>
  <si>
    <t>0307</t>
  </si>
  <si>
    <t>0335</t>
  </si>
  <si>
    <t>0291</t>
  </si>
  <si>
    <t>0257</t>
  </si>
  <si>
    <t>0293</t>
  </si>
  <si>
    <t>0334</t>
  </si>
  <si>
    <t>0202</t>
  </si>
  <si>
    <t>0308</t>
  </si>
  <si>
    <t>0361</t>
  </si>
  <si>
    <t>0354</t>
  </si>
  <si>
    <t>0339</t>
  </si>
  <si>
    <t>0311</t>
  </si>
  <si>
    <t>1501</t>
  </si>
  <si>
    <t>0294</t>
  </si>
  <si>
    <t>0330</t>
  </si>
  <si>
    <t>0321</t>
  </si>
  <si>
    <t>3189</t>
  </si>
  <si>
    <t>0299</t>
  </si>
  <si>
    <t>0351</t>
  </si>
  <si>
    <t>0297</t>
  </si>
  <si>
    <t>3269</t>
  </si>
  <si>
    <t>Setting of sterile tray</t>
  </si>
  <si>
    <t>Drainage of major hand or foot infection: Drainage of major abscess with necrosis of tissue</t>
  </si>
  <si>
    <t>Large skin grafts, composite skin grafts, large full thickness free skin grafts</t>
  </si>
  <si>
    <t>Contour grafts (excluding cost of material)</t>
  </si>
  <si>
    <t>Local skin flaps (large, complicated)</t>
  </si>
  <si>
    <t>Other procedures of major technical nature</t>
  </si>
  <si>
    <t>Subsequent major procedures for repair of same lesion</t>
  </si>
  <si>
    <t>Major abdominal lipectomy with repositioning of umbilicus</t>
  </si>
  <si>
    <t>Stitching of soft-tissue injuries: Deep laceration involving limited muscle damage</t>
  </si>
  <si>
    <t>Stitching of soft-tissue injuries: Deep laceration involving extensive muscle damage</t>
  </si>
  <si>
    <t>Major debridement of wound, sloughectomy or secondary suture</t>
  </si>
  <si>
    <t>Excision and repair by direct suture; excision nail fold or other minor procedures of similar magnitude</t>
  </si>
  <si>
    <t>Each additional small procedure done at the same time</t>
  </si>
  <si>
    <t>Excision of large benign tumour (more than 5 cm)</t>
  </si>
  <si>
    <t>Extensive resection for malignant soft tissue tumour including muscle</t>
  </si>
  <si>
    <t>Requiring repair by large skin graft or large local flap or other procedures of similar magnitude</t>
  </si>
  <si>
    <t>Requiring repair by small skin graft or small local flap or other procedures of similar magnitude</t>
  </si>
  <si>
    <t>Biopsy or excision of cyst, benign tumour, aberrant breast tissue, duct papilloma</t>
  </si>
  <si>
    <t>Nipple and areola reconstruction</t>
  </si>
  <si>
    <t>Removal of breast implant by means of capsulectomy: Per breast</t>
  </si>
  <si>
    <t>Implantation of internal subpectoral mammary prosthesis in post mastectomy patients</t>
  </si>
  <si>
    <t>Reduction: Mammoplasty for pathological hypertrophy: Unilateral</t>
  </si>
  <si>
    <t>Reduction: Mammoplasty for pathological hypertrophy: Bilateral</t>
  </si>
  <si>
    <t>Major burns: Resuscitation (including supervision and intravenous therapy - first 48 hours)</t>
  </si>
  <si>
    <t>Tangential excision and grafting: Large</t>
  </si>
  <si>
    <t>Z-plasty</t>
  </si>
  <si>
    <t>Dupuytren's contracture: Fasciectomy</t>
  </si>
  <si>
    <t>Hand: Flexor tendon suture: Primary (per tendon)</t>
  </si>
  <si>
    <t>Extensor tendon suture: Primary (per tendon)</t>
  </si>
  <si>
    <t>Carpal tunnel syndrome</t>
  </si>
  <si>
    <t>Lip reconstruction following an injury: Direct repair</t>
  </si>
  <si>
    <t>Lip reconstruction following an injury or tumour removal: Flap repair</t>
  </si>
  <si>
    <t>Staged procedure for partial or total loss of eyelid: First stage</t>
  </si>
  <si>
    <t>Full thickness eyelid laceration for tumour or injury: Direct repair</t>
  </si>
  <si>
    <t>Blepharoplasty: Upper lid for improvement in function (unilateral)</t>
  </si>
  <si>
    <t>Major congenital deformity reconstruction of external ear: Bilateral</t>
  </si>
  <si>
    <t>Reconstructive procedures and skin graft by myo-cutaneous or fascio-cutaneous flap</t>
  </si>
  <si>
    <t>Reconstructive procedures grafting by micro-vascular re-anastomosis</t>
  </si>
  <si>
    <t xml:space="preserve">Vascularised bone graft with or without soft tissue </t>
  </si>
  <si>
    <t>Total reconstruction of the nose: Including reconstruction of nasal septum , nasal pyramid and nasal tip</t>
  </si>
  <si>
    <t>Reconstruction consisting of any two of the following:Septum plasty,osteotomy,nasal tip reconstruction</t>
  </si>
  <si>
    <t xml:space="preserve">Intensive care: Category 3: Cases with multiple organ failure or Category 2 patients : Subsequent days </t>
  </si>
  <si>
    <t>GEMS RCF</t>
  </si>
  <si>
    <t>Disclaimer:</t>
  </si>
  <si>
    <t>See the Notes below for All Tariffs</t>
  </si>
  <si>
    <t>Note:</t>
  </si>
  <si>
    <t>HealthMan RCF</t>
  </si>
  <si>
    <t>DH
RCF</t>
  </si>
  <si>
    <t>DH 
Prem A 
In Hosp.</t>
  </si>
  <si>
    <t>DH 
Prem A Out Hosp.</t>
  </si>
  <si>
    <t>DH
Prem B</t>
  </si>
  <si>
    <t>DH 
Classic Rate</t>
  </si>
  <si>
    <t>DH 
Exec Rate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</si>
  <si>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</si>
  <si>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</si>
  <si>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</si>
  <si>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</si>
  <si>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</si>
  <si>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</si>
  <si>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</si>
  <si>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</si>
  <si>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</si>
  <si>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</si>
  <si>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</si>
  <si>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</si>
  <si>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</si>
  <si>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</si>
  <si>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 xml:space="preserve">6. Discovery Premier A Procedure Rates have NOT been split between In-Hospital &amp; Out-Hospital.  Use as appropriate.  </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</si>
  <si>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</si>
  <si>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</si>
  <si>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</si>
  <si>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</si>
  <si>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</si>
  <si>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FedHealth  (VAT Incl.)</t>
  </si>
  <si>
    <t xml:space="preserve">                       GEMS Tariffs               (VAT Incl.)</t>
  </si>
  <si>
    <t xml:space="preserve">
Profmed</t>
  </si>
  <si>
    <t xml:space="preserve"> HealthMan Private Tariff 
(VAT Incl.)</t>
  </si>
  <si>
    <t xml:space="preserve">            Discovery Tariffs     (VAT Incl.)</t>
  </si>
  <si>
    <t>GEMS Contracted Tariffs 
(VAT Incl.</t>
  </si>
  <si>
    <t>GEMS Contracted 
RCF</t>
  </si>
  <si>
    <t>4. Increases from 2014 are as follow:</t>
  </si>
  <si>
    <t>HEALTHMAN PLASTIC &amp; RECONSTRUCTIVE SURGERY COSTING GUIDE 2015</t>
  </si>
  <si>
    <t xml:space="preserve">   b. Discovery Health = 2014 Tariff +6% (Consultations) and 2014 Tariff +5.9% (Procedures)</t>
  </si>
  <si>
    <t xml:space="preserve">   c. Profmed = 2014 Tariff +6.5%</t>
  </si>
  <si>
    <t xml:space="preserve">   d. Fedhealth = 2014 Tariff +6.2%</t>
  </si>
  <si>
    <t xml:space="preserve">   e. HealthMan = 2014 Private Tariff +7%</t>
  </si>
  <si>
    <t xml:space="preserve">   a. GEMS = 2014 Scheme Tariff +3.8% and GEMS Contracted Tariff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</si>
</sst>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0"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rgb="FFFF0000"/>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18" fillId="2" borderId="4" xfId="0" applyFont="1" applyFill="1" applyBorder="1" applyProtection="1">
      <protection hidden="1"/>
    </xf>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9" xfId="0" applyFont="1" applyFill="1" applyBorder="1" applyAlignment="1" applyProtection="1">
      <protection hidden="1"/>
    </xf>
    <xf numFmtId="0" fontId="3" fillId="2" borderId="0" xfId="0" applyFont="1" applyFill="1" applyBorder="1" applyProtection="1">
      <protection hidden="1"/>
    </xf>
    <xf numFmtId="49" fontId="3" fillId="2" borderId="4" xfId="0" applyNumberFormat="1"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49" fontId="5" fillId="4" borderId="1" xfId="0" applyNumberFormat="1" applyFont="1" applyFill="1" applyBorder="1" applyAlignment="1" applyProtection="1">
      <alignment horizontal="center"/>
      <protection hidden="1"/>
    </xf>
    <xf numFmtId="0" fontId="5" fillId="2" borderId="9" xfId="0"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0" fontId="5" fillId="4" borderId="1" xfId="0" applyFont="1" applyFill="1" applyBorder="1" applyAlignment="1" applyProtection="1">
      <alignment horizontal="center" wrapText="1"/>
      <protection hidden="1"/>
    </xf>
    <xf numFmtId="49" fontId="5" fillId="2" borderId="4"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49" fontId="5"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5" fillId="3" borderId="3" xfId="1" applyFont="1" applyFill="1" applyBorder="1" applyProtection="1">
      <protection hidden="1"/>
    </xf>
    <xf numFmtId="9" fontId="5" fillId="3" borderId="3" xfId="0" applyNumberFormat="1" applyFont="1" applyFill="1" applyBorder="1" applyProtection="1">
      <protection hidden="1"/>
    </xf>
    <xf numFmtId="0" fontId="5" fillId="3" borderId="3" xfId="0" applyFont="1" applyFill="1" applyBorder="1" applyProtection="1">
      <protection hidden="1"/>
    </xf>
    <xf numFmtId="164" fontId="3" fillId="3" borderId="9" xfId="1" applyFont="1" applyFill="1" applyBorder="1" applyProtection="1">
      <protection hidden="1"/>
    </xf>
    <xf numFmtId="49" fontId="5" fillId="2" borderId="6" xfId="0" applyNumberFormat="1" applyFont="1" applyFill="1" applyBorder="1" applyAlignment="1" applyProtection="1">
      <alignment horizontal="center"/>
      <protection hidden="1"/>
    </xf>
    <xf numFmtId="0" fontId="8" fillId="2" borderId="16" xfId="0" applyFont="1" applyFill="1" applyBorder="1" applyAlignment="1" applyProtection="1">
      <alignment horizontal="left" wrapText="1"/>
      <protection hidden="1"/>
    </xf>
    <xf numFmtId="0" fontId="3" fillId="2" borderId="19" xfId="0" applyFont="1" applyFill="1" applyBorder="1" applyProtection="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5" fillId="2" borderId="19" xfId="1" applyFont="1" applyFill="1" applyBorder="1" applyProtection="1">
      <protection hidden="1"/>
    </xf>
    <xf numFmtId="49" fontId="9" fillId="2" borderId="7"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Alignment="1" applyProtection="1">
      <alignment wrapText="1"/>
      <protection hidden="1"/>
    </xf>
    <xf numFmtId="164" fontId="5" fillId="2" borderId="20" xfId="1" applyFont="1" applyFill="1" applyBorder="1" applyProtection="1">
      <protection hidden="1"/>
    </xf>
    <xf numFmtId="165" fontId="3" fillId="2" borderId="20" xfId="1" applyNumberFormat="1" applyFont="1" applyFill="1" applyBorder="1" applyProtection="1">
      <protection hidden="1"/>
    </xf>
    <xf numFmtId="165" fontId="5" fillId="2" borderId="20" xfId="1" applyNumberFormat="1" applyFont="1" applyFill="1" applyBorder="1" applyProtection="1">
      <protection hidden="1"/>
    </xf>
    <xf numFmtId="164" fontId="5" fillId="2" borderId="20" xfId="1" applyFont="1" applyFill="1" applyBorder="1" applyAlignment="1" applyProtection="1">
      <alignment wrapText="1"/>
      <protection hidden="1"/>
    </xf>
    <xf numFmtId="164" fontId="9" fillId="2" borderId="20" xfId="1" applyFont="1" applyFill="1" applyBorder="1" applyProtection="1">
      <protection hidden="1"/>
    </xf>
    <xf numFmtId="0" fontId="3" fillId="2" borderId="20" xfId="0" applyFont="1" applyFill="1" applyBorder="1" applyProtection="1">
      <protection hidden="1"/>
    </xf>
    <xf numFmtId="49" fontId="5" fillId="2" borderId="7" xfId="0" applyNumberFormat="1" applyFont="1" applyFill="1" applyBorder="1" applyProtection="1">
      <protection hidden="1"/>
    </xf>
    <xf numFmtId="0" fontId="5" fillId="2" borderId="17" xfId="0" applyFont="1" applyFill="1" applyBorder="1" applyAlignment="1" applyProtection="1">
      <alignment wrapText="1"/>
      <protection hidden="1"/>
    </xf>
    <xf numFmtId="0" fontId="5" fillId="2" borderId="20" xfId="1" applyNumberFormat="1" applyFont="1" applyFill="1" applyBorder="1" applyProtection="1">
      <protection hidden="1"/>
    </xf>
    <xf numFmtId="165" fontId="5" fillId="6" borderId="20" xfId="1" applyNumberFormat="1" applyFont="1" applyFill="1" applyBorder="1" applyAlignment="1" applyProtection="1">
      <alignment wrapText="1"/>
      <protection hidden="1"/>
    </xf>
    <xf numFmtId="49" fontId="5" fillId="2" borderId="7" xfId="0" applyNumberFormat="1" applyFont="1" applyFill="1" applyBorder="1" applyAlignment="1" applyProtection="1">
      <alignment horizontal="left"/>
      <protection hidden="1"/>
    </xf>
    <xf numFmtId="49" fontId="5" fillId="2" borderId="8" xfId="0" applyNumberFormat="1" applyFont="1" applyFill="1" applyBorder="1" applyProtection="1">
      <protection hidden="1"/>
    </xf>
    <xf numFmtId="0" fontId="12" fillId="2" borderId="18" xfId="0" applyFont="1" applyFill="1" applyBorder="1" applyAlignment="1" applyProtection="1">
      <alignmen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5" fontId="3" fillId="2" borderId="21" xfId="1" applyNumberFormat="1" applyFont="1" applyFill="1" applyBorder="1" applyProtection="1">
      <protection hidden="1"/>
    </xf>
    <xf numFmtId="49" fontId="5" fillId="2" borderId="6" xfId="0" applyNumberFormat="1" applyFont="1" applyFill="1" applyBorder="1" applyProtection="1">
      <protection hidden="1"/>
    </xf>
    <xf numFmtId="0" fontId="13" fillId="2" borderId="16" xfId="0" applyFont="1" applyFill="1" applyBorder="1" applyAlignment="1" applyProtection="1">
      <alignment wrapText="1"/>
      <protection hidden="1"/>
    </xf>
    <xf numFmtId="0" fontId="12" fillId="2" borderId="19" xfId="0" applyFont="1" applyFill="1" applyBorder="1" applyProtection="1">
      <protection hidden="1"/>
    </xf>
    <xf numFmtId="165" fontId="5" fillId="2" borderId="19" xfId="1" applyNumberFormat="1" applyFont="1" applyFill="1" applyBorder="1" applyProtection="1">
      <protection hidden="1"/>
    </xf>
    <xf numFmtId="0" fontId="5" fillId="2" borderId="0" xfId="0" applyFont="1" applyFill="1" applyBorder="1" applyProtection="1">
      <protection hidden="1"/>
    </xf>
    <xf numFmtId="0" fontId="14" fillId="2" borderId="0" xfId="0" applyFont="1" applyFill="1" applyBorder="1" applyProtection="1">
      <protection hidden="1"/>
    </xf>
    <xf numFmtId="49" fontId="3" fillId="2" borderId="8" xfId="0" applyNumberFormat="1"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Font="1" applyFill="1" applyBorder="1" applyProtection="1">
      <protection hidden="1"/>
    </xf>
    <xf numFmtId="164" fontId="3" fillId="2" borderId="21" xfId="1" applyFont="1" applyFill="1" applyBorder="1" applyProtection="1">
      <protection hidden="1"/>
    </xf>
    <xf numFmtId="0" fontId="15" fillId="2" borderId="12" xfId="0" applyFont="1" applyFill="1" applyBorder="1" applyProtection="1">
      <protection hidden="1"/>
    </xf>
    <xf numFmtId="0" fontId="3" fillId="2" borderId="10" xfId="0" applyFont="1" applyFill="1" applyBorder="1" applyAlignment="1" applyProtection="1">
      <alignment wrapText="1"/>
      <protection hidden="1"/>
    </xf>
    <xf numFmtId="0" fontId="3" fillId="2" borderId="10" xfId="1" applyNumberFormat="1" applyFont="1" applyFill="1" applyBorder="1" applyAlignment="1" applyProtection="1">
      <alignment wrapText="1"/>
      <protection hidden="1"/>
    </xf>
    <xf numFmtId="164" fontId="3" fillId="2" borderId="10" xfId="1" applyFont="1" applyFill="1" applyBorder="1" applyAlignment="1" applyProtection="1">
      <alignment wrapText="1"/>
      <protection hidden="1"/>
    </xf>
    <xf numFmtId="165" fontId="3" fillId="2" borderId="10" xfId="1" applyNumberFormat="1" applyFont="1" applyFill="1" applyBorder="1" applyAlignment="1" applyProtection="1">
      <alignment wrapText="1"/>
      <protection hidden="1"/>
    </xf>
    <xf numFmtId="164" fontId="3" fillId="2" borderId="10"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4"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11" xfId="1" applyNumberFormat="1" applyFont="1" applyFill="1" applyBorder="1" applyAlignment="1" applyProtection="1">
      <alignment wrapText="1"/>
      <protection hidden="1"/>
    </xf>
    <xf numFmtId="0" fontId="19" fillId="2" borderId="0" xfId="0" applyFont="1" applyFill="1" applyBorder="1" applyAlignment="1" applyProtection="1">
      <alignment wrapText="1"/>
      <protection hidden="1"/>
    </xf>
    <xf numFmtId="0" fontId="17" fillId="2" borderId="0" xfId="0" applyFont="1" applyFill="1" applyBorder="1" applyProtection="1">
      <protection hidden="1"/>
    </xf>
    <xf numFmtId="0" fontId="16" fillId="2" borderId="4"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11" xfId="1" applyNumberFormat="1" applyFont="1" applyFill="1" applyBorder="1" applyAlignment="1" applyProtection="1">
      <alignment wrapText="1"/>
      <protection hidden="1"/>
    </xf>
    <xf numFmtId="0" fontId="16" fillId="2" borderId="14" xfId="0" applyFont="1" applyFill="1" applyBorder="1" applyProtection="1">
      <protection hidden="1"/>
    </xf>
    <xf numFmtId="0" fontId="17" fillId="2" borderId="5" xfId="0" applyFont="1" applyFill="1" applyBorder="1" applyAlignment="1" applyProtection="1">
      <alignment wrapText="1"/>
      <protection hidden="1"/>
    </xf>
    <xf numFmtId="164" fontId="17" fillId="2" borderId="5" xfId="1" applyFont="1" applyFill="1" applyBorder="1" applyAlignment="1" applyProtection="1">
      <alignment wrapText="1"/>
      <protection hidden="1"/>
    </xf>
    <xf numFmtId="165" fontId="17" fillId="2" borderId="5" xfId="1" applyNumberFormat="1" applyFont="1" applyFill="1" applyBorder="1" applyAlignment="1" applyProtection="1">
      <alignment wrapText="1"/>
      <protection hidden="1"/>
    </xf>
    <xf numFmtId="164" fontId="17" fillId="2" borderId="5" xfId="1" applyNumberFormat="1" applyFont="1" applyFill="1" applyBorder="1" applyAlignment="1" applyProtection="1">
      <alignment wrapText="1"/>
      <protection hidden="1"/>
    </xf>
    <xf numFmtId="165" fontId="17" fillId="2" borderId="15" xfId="1" applyNumberFormat="1" applyFont="1" applyFill="1" applyBorder="1" applyAlignment="1" applyProtection="1">
      <alignment wrapText="1"/>
      <protection hidden="1"/>
    </xf>
    <xf numFmtId="0" fontId="7" fillId="4" borderId="12" xfId="0" applyFont="1" applyFill="1" applyBorder="1" applyProtection="1">
      <protection hidden="1"/>
    </xf>
    <xf numFmtId="0" fontId="3" fillId="4" borderId="10" xfId="0" applyFont="1" applyFill="1" applyBorder="1" applyAlignment="1" applyProtection="1">
      <alignment wrapText="1"/>
      <protection hidden="1"/>
    </xf>
    <xf numFmtId="0" fontId="3" fillId="4" borderId="10" xfId="1" applyNumberFormat="1" applyFont="1" applyFill="1" applyBorder="1" applyAlignment="1" applyProtection="1">
      <alignment wrapText="1"/>
      <protection hidden="1"/>
    </xf>
    <xf numFmtId="164" fontId="3" fillId="4" borderId="10" xfId="1" applyFont="1" applyFill="1" applyBorder="1" applyAlignment="1" applyProtection="1">
      <alignment wrapText="1"/>
      <protection hidden="1"/>
    </xf>
    <xf numFmtId="165" fontId="3" fillId="4" borderId="10" xfId="1" applyNumberFormat="1" applyFont="1" applyFill="1" applyBorder="1" applyAlignment="1" applyProtection="1">
      <alignment wrapText="1"/>
      <protection hidden="1"/>
    </xf>
    <xf numFmtId="164" fontId="3" fillId="4" borderId="10" xfId="1" applyNumberFormat="1" applyFont="1" applyFill="1" applyBorder="1" applyAlignment="1" applyProtection="1">
      <alignment wrapText="1"/>
      <protection hidden="1"/>
    </xf>
    <xf numFmtId="165" fontId="3" fillId="4" borderId="13" xfId="1" applyNumberFormat="1" applyFont="1" applyFill="1" applyBorder="1" applyAlignment="1" applyProtection="1">
      <alignment wrapText="1"/>
      <protection hidden="1"/>
    </xf>
    <xf numFmtId="0" fontId="19" fillId="4" borderId="4" xfId="0" applyFont="1" applyFill="1" applyBorder="1" applyAlignment="1" applyProtection="1">
      <protection hidden="1"/>
    </xf>
    <xf numFmtId="0" fontId="19" fillId="4" borderId="0" xfId="0" applyFont="1" applyFill="1" applyBorder="1" applyAlignment="1" applyProtection="1">
      <alignment wrapText="1"/>
      <protection hidden="1"/>
    </xf>
    <xf numFmtId="164" fontId="19" fillId="4" borderId="0" xfId="0" applyNumberFormat="1" applyFont="1" applyFill="1" applyBorder="1" applyAlignment="1" applyProtection="1">
      <alignment wrapText="1"/>
      <protection hidden="1"/>
    </xf>
    <xf numFmtId="0" fontId="19" fillId="4" borderId="11" xfId="0" applyFont="1" applyFill="1" applyBorder="1" applyAlignment="1" applyProtection="1">
      <alignment wrapText="1"/>
      <protection hidden="1"/>
    </xf>
    <xf numFmtId="0" fontId="3" fillId="4" borderId="14" xfId="0" applyFont="1" applyFill="1" applyBorder="1" applyProtection="1">
      <protection hidden="1"/>
    </xf>
    <xf numFmtId="0" fontId="3" fillId="4" borderId="5" xfId="0" applyFont="1" applyFill="1" applyBorder="1" applyAlignment="1" applyProtection="1">
      <alignment wrapText="1"/>
      <protection hidden="1"/>
    </xf>
    <xf numFmtId="0" fontId="3" fillId="4" borderId="5" xfId="1" applyNumberFormat="1" applyFont="1" applyFill="1" applyBorder="1" applyAlignment="1" applyProtection="1">
      <alignment wrapText="1"/>
      <protection hidden="1"/>
    </xf>
    <xf numFmtId="164" fontId="3" fillId="4" borderId="5" xfId="1" applyFont="1" applyFill="1" applyBorder="1" applyAlignment="1" applyProtection="1">
      <alignment wrapText="1"/>
      <protection hidden="1"/>
    </xf>
    <xf numFmtId="165" fontId="3" fillId="4" borderId="5" xfId="1" applyNumberFormat="1" applyFont="1" applyFill="1" applyBorder="1" applyAlignment="1" applyProtection="1">
      <alignment wrapText="1"/>
      <protection hidden="1"/>
    </xf>
    <xf numFmtId="164" fontId="3" fillId="4" borderId="5"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5" fillId="2" borderId="0" xfId="1" applyFont="1" applyFill="1" applyBorder="1" applyAlignment="1" applyProtection="1">
      <alignment wrapText="1"/>
      <protection hidden="1"/>
    </xf>
    <xf numFmtId="165" fontId="5" fillId="2" borderId="0" xfId="1" applyNumberFormat="1" applyFont="1" applyFill="1" applyBorder="1" applyAlignment="1" applyProtection="1">
      <alignment wrapText="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9" xfId="0" applyFont="1" applyFill="1" applyBorder="1" applyAlignment="1" applyProtection="1">
      <alignment horizontal="center"/>
      <protection hidden="1"/>
    </xf>
    <xf numFmtId="0" fontId="16" fillId="2" borderId="4"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tabSelected="1" zoomScale="80" zoomScaleNormal="80" workbookViewId="0">
      <pane xSplit="3" ySplit="7" topLeftCell="D8" activePane="bottomRight" state="frozen"/>
      <selection pane="topRight" activeCell="D1" sqref="D1"/>
      <selection pane="bottomLeft" activeCell="A8" sqref="A8"/>
      <selection pane="bottomRight" activeCell="E6" sqref="E6"/>
    </sheetView>
  </sheetViews>
  <sheetFormatPr defaultColWidth="9.140625" defaultRowHeight="12.75" x14ac:dyDescent="0.2"/>
  <cols>
    <col min="1" max="1" width="8.85546875" style="123" bestFit="1" customWidth="1"/>
    <col min="2" max="2" width="65.42578125" style="86" bestFit="1" customWidth="1"/>
    <col min="3" max="3" width="11.7109375" style="5" bestFit="1" customWidth="1"/>
    <col min="4" max="4" width="10.28515625" style="9" bestFit="1" customWidth="1"/>
    <col min="5" max="5" width="10.7109375" style="10" bestFit="1" customWidth="1"/>
    <col min="6" max="6" width="10.28515625" style="11" bestFit="1" customWidth="1"/>
    <col min="7" max="7" width="7.7109375" style="10" bestFit="1" customWidth="1"/>
    <col min="8" max="10" width="10.28515625" style="9" bestFit="1" customWidth="1"/>
    <col min="11" max="11" width="7.7109375" style="10" bestFit="1" customWidth="1"/>
    <col min="12" max="13" width="7.7109375" style="10" hidden="1" customWidth="1"/>
    <col min="14" max="15" width="11.28515625" style="10" bestFit="1" customWidth="1"/>
    <col min="16" max="16" width="10.28515625" style="5" bestFit="1" customWidth="1"/>
    <col min="17" max="17" width="11.140625" style="5" customWidth="1"/>
    <col min="18" max="20" width="10.28515625" style="5" bestFit="1" customWidth="1"/>
    <col min="21" max="22" width="10.28515625" style="9" bestFit="1" customWidth="1"/>
    <col min="23" max="16384" width="9.140625" style="5"/>
  </cols>
  <sheetData>
    <row r="1" spans="1:22" ht="23.25" x14ac:dyDescent="0.35">
      <c r="A1" s="2" t="s">
        <v>150</v>
      </c>
      <c r="B1" s="3"/>
      <c r="C1" s="3"/>
      <c r="D1" s="3"/>
      <c r="E1" s="3"/>
      <c r="F1" s="3"/>
      <c r="G1" s="3"/>
      <c r="H1" s="3"/>
      <c r="I1" s="3"/>
      <c r="J1" s="3"/>
      <c r="K1" s="3"/>
      <c r="L1" s="3"/>
      <c r="M1" s="3"/>
      <c r="N1" s="3"/>
      <c r="O1" s="3"/>
      <c r="P1" s="3"/>
      <c r="Q1" s="3"/>
      <c r="R1" s="3"/>
      <c r="S1" s="3"/>
      <c r="T1" s="3"/>
      <c r="U1" s="3"/>
      <c r="V1" s="4"/>
    </row>
    <row r="2" spans="1:22" x14ac:dyDescent="0.2">
      <c r="A2" s="6"/>
      <c r="B2" s="7"/>
      <c r="C2" s="8"/>
    </row>
    <row r="3" spans="1:22" ht="15.75" x14ac:dyDescent="0.25">
      <c r="A3" s="129" t="s">
        <v>126</v>
      </c>
      <c r="B3" s="130"/>
      <c r="C3" s="130"/>
      <c r="D3" s="130"/>
      <c r="E3" s="130"/>
      <c r="F3" s="130"/>
      <c r="G3" s="130"/>
      <c r="H3" s="130"/>
      <c r="I3" s="130"/>
      <c r="J3" s="130"/>
      <c r="K3" s="130"/>
      <c r="L3" s="130"/>
      <c r="M3" s="130"/>
      <c r="N3" s="130"/>
      <c r="O3" s="130"/>
      <c r="P3" s="130"/>
      <c r="Q3" s="130"/>
      <c r="R3" s="130"/>
      <c r="S3" s="130"/>
      <c r="T3" s="130"/>
      <c r="U3" s="130"/>
      <c r="V3" s="131"/>
    </row>
    <row r="4" spans="1:22" ht="15.75" x14ac:dyDescent="0.25">
      <c r="A4" s="12"/>
      <c r="B4" s="13"/>
      <c r="C4" s="13"/>
      <c r="D4" s="129" t="s">
        <v>134</v>
      </c>
      <c r="E4" s="130"/>
      <c r="F4" s="130"/>
      <c r="G4" s="130"/>
      <c r="H4" s="130"/>
      <c r="I4" s="130"/>
      <c r="J4" s="130"/>
      <c r="K4" s="130"/>
      <c r="L4" s="130"/>
      <c r="M4" s="130"/>
      <c r="N4" s="130"/>
      <c r="O4" s="131"/>
      <c r="P4" s="129" t="s">
        <v>135</v>
      </c>
      <c r="Q4" s="130"/>
      <c r="R4" s="130"/>
      <c r="S4" s="130"/>
      <c r="T4" s="130"/>
      <c r="U4" s="130"/>
      <c r="V4" s="131"/>
    </row>
    <row r="5" spans="1:22" ht="84" customHeight="1" x14ac:dyDescent="0.2">
      <c r="A5" s="14" t="s">
        <v>0</v>
      </c>
      <c r="B5" s="15" t="s">
        <v>1</v>
      </c>
      <c r="C5" s="16" t="s">
        <v>2</v>
      </c>
      <c r="D5" s="17" t="s">
        <v>145</v>
      </c>
      <c r="E5" s="18" t="s">
        <v>115</v>
      </c>
      <c r="F5" s="17" t="s">
        <v>146</v>
      </c>
      <c r="G5" s="18" t="s">
        <v>116</v>
      </c>
      <c r="H5" s="17" t="s">
        <v>142</v>
      </c>
      <c r="I5" s="17" t="s">
        <v>122</v>
      </c>
      <c r="J5" s="17" t="s">
        <v>143</v>
      </c>
      <c r="K5" s="18" t="s">
        <v>111</v>
      </c>
      <c r="L5" s="18" t="s">
        <v>147</v>
      </c>
      <c r="M5" s="18" t="s">
        <v>148</v>
      </c>
      <c r="N5" s="17" t="s">
        <v>144</v>
      </c>
      <c r="O5" s="18" t="s">
        <v>125</v>
      </c>
      <c r="P5" s="19" t="s">
        <v>117</v>
      </c>
      <c r="Q5" s="19" t="s">
        <v>118</v>
      </c>
      <c r="R5" s="19" t="s">
        <v>119</v>
      </c>
      <c r="S5" s="19" t="s">
        <v>120</v>
      </c>
      <c r="T5" s="19" t="s">
        <v>121</v>
      </c>
      <c r="U5" s="17" t="s">
        <v>124</v>
      </c>
      <c r="V5" s="17" t="s">
        <v>124</v>
      </c>
    </row>
    <row r="6" spans="1:22" ht="13.5" customHeight="1" x14ac:dyDescent="0.2">
      <c r="A6" s="20"/>
      <c r="B6" s="21"/>
      <c r="C6" s="22"/>
      <c r="D6" s="23"/>
      <c r="E6" s="24"/>
      <c r="F6" s="23"/>
      <c r="G6" s="25"/>
      <c r="H6" s="23"/>
      <c r="I6" s="23"/>
      <c r="J6" s="23"/>
      <c r="K6" s="25"/>
      <c r="L6" s="25"/>
      <c r="M6" s="25"/>
      <c r="N6" s="24"/>
      <c r="O6" s="24"/>
      <c r="P6" s="26">
        <v>1.37</v>
      </c>
      <c r="Q6" s="26">
        <v>1.62</v>
      </c>
      <c r="R6" s="26">
        <v>1.47</v>
      </c>
      <c r="S6" s="26">
        <v>2.17</v>
      </c>
      <c r="T6" s="26">
        <v>3</v>
      </c>
      <c r="U6" s="27">
        <v>1.65</v>
      </c>
      <c r="V6" s="27">
        <v>2.1</v>
      </c>
    </row>
    <row r="7" spans="1:22" ht="13.5" customHeight="1" x14ac:dyDescent="0.2">
      <c r="A7" s="20"/>
      <c r="B7" s="21"/>
      <c r="C7" s="28" t="s">
        <v>5</v>
      </c>
      <c r="D7" s="29" t="s">
        <v>6</v>
      </c>
      <c r="E7" s="30" t="s">
        <v>6</v>
      </c>
      <c r="F7" s="29" t="s">
        <v>6</v>
      </c>
      <c r="G7" s="30" t="s">
        <v>6</v>
      </c>
      <c r="H7" s="29" t="s">
        <v>6</v>
      </c>
      <c r="I7" s="29" t="s">
        <v>6</v>
      </c>
      <c r="J7" s="29" t="s">
        <v>6</v>
      </c>
      <c r="K7" s="30" t="s">
        <v>6</v>
      </c>
      <c r="L7" s="30" t="s">
        <v>6</v>
      </c>
      <c r="M7" s="30" t="s">
        <v>6</v>
      </c>
      <c r="N7" s="30" t="s">
        <v>6</v>
      </c>
      <c r="O7" s="30" t="s">
        <v>6</v>
      </c>
      <c r="P7" s="31" t="s">
        <v>6</v>
      </c>
      <c r="Q7" s="31" t="s">
        <v>6</v>
      </c>
      <c r="R7" s="31" t="s">
        <v>6</v>
      </c>
      <c r="S7" s="31" t="s">
        <v>6</v>
      </c>
      <c r="T7" s="31" t="s">
        <v>6</v>
      </c>
      <c r="U7" s="29" t="s">
        <v>6</v>
      </c>
      <c r="V7" s="29" t="s">
        <v>6</v>
      </c>
    </row>
    <row r="8" spans="1:22" x14ac:dyDescent="0.2">
      <c r="A8" s="32"/>
      <c r="B8" s="33" t="s">
        <v>3</v>
      </c>
      <c r="C8" s="34"/>
      <c r="D8" s="35"/>
      <c r="E8" s="36"/>
      <c r="F8" s="37"/>
      <c r="G8" s="36"/>
      <c r="H8" s="37"/>
      <c r="I8" s="36"/>
      <c r="J8" s="35"/>
      <c r="K8" s="35"/>
      <c r="L8" s="35"/>
      <c r="M8" s="35"/>
      <c r="N8" s="36"/>
      <c r="O8" s="36"/>
      <c r="P8" s="38"/>
      <c r="Q8" s="39"/>
      <c r="R8" s="39"/>
      <c r="S8" s="39"/>
      <c r="T8" s="39"/>
      <c r="U8" s="35"/>
      <c r="V8" s="40"/>
    </row>
    <row r="9" spans="1:22" x14ac:dyDescent="0.2">
      <c r="A9" s="41"/>
      <c r="B9" s="42"/>
      <c r="C9" s="43"/>
      <c r="D9" s="44"/>
      <c r="E9" s="45"/>
      <c r="F9" s="46"/>
      <c r="G9" s="45"/>
      <c r="H9" s="44"/>
      <c r="I9" s="44"/>
      <c r="J9" s="46"/>
      <c r="K9" s="45"/>
      <c r="L9" s="45"/>
      <c r="M9" s="45"/>
      <c r="N9" s="46"/>
      <c r="O9" s="45"/>
      <c r="P9" s="43"/>
      <c r="Q9" s="43"/>
      <c r="R9" s="43"/>
      <c r="S9" s="43"/>
      <c r="T9" s="43"/>
      <c r="U9" s="44"/>
      <c r="V9" s="44"/>
    </row>
    <row r="10" spans="1:22" x14ac:dyDescent="0.2">
      <c r="A10" s="47"/>
      <c r="B10" s="48" t="s">
        <v>113</v>
      </c>
      <c r="C10" s="49"/>
      <c r="D10" s="50"/>
      <c r="E10" s="51"/>
      <c r="F10" s="52"/>
      <c r="G10" s="53"/>
      <c r="H10" s="52"/>
      <c r="I10" s="54"/>
      <c r="J10" s="55"/>
      <c r="K10" s="51"/>
      <c r="L10" s="51"/>
      <c r="M10" s="51"/>
      <c r="N10" s="56"/>
      <c r="O10" s="54"/>
      <c r="P10" s="57"/>
      <c r="Q10" s="57"/>
      <c r="R10" s="57"/>
      <c r="S10" s="57"/>
      <c r="T10" s="57"/>
      <c r="U10" s="52"/>
      <c r="V10" s="52"/>
    </row>
    <row r="11" spans="1:22" x14ac:dyDescent="0.2">
      <c r="A11" s="58" t="s">
        <v>7</v>
      </c>
      <c r="B11" s="59" t="s">
        <v>8</v>
      </c>
      <c r="C11" s="60">
        <v>15</v>
      </c>
      <c r="D11" s="52">
        <f t="shared" ref="D11:D25" si="0">ROUND(E11*C11,1)</f>
        <v>568.5</v>
      </c>
      <c r="E11" s="51">
        <v>37.902999999999999</v>
      </c>
      <c r="F11" s="52">
        <v>191.2</v>
      </c>
      <c r="G11" s="54">
        <f t="shared" ref="G11:G25" si="1">F11/C11</f>
        <v>12.746666666666666</v>
      </c>
      <c r="H11" s="52">
        <f t="shared" ref="H11:H25" si="2">ROUND(I11*C11,1)</f>
        <v>269.8</v>
      </c>
      <c r="I11" s="54">
        <v>17.9874746208</v>
      </c>
      <c r="J11" s="52">
        <v>268</v>
      </c>
      <c r="K11" s="51">
        <f t="shared" ref="K11:K25" si="3">J11/C11</f>
        <v>17.866666666666667</v>
      </c>
      <c r="L11" s="61"/>
      <c r="M11" s="61"/>
      <c r="N11" s="52">
        <f t="shared" ref="N11:N25" si="4">ROUND(O11*C11,1)</f>
        <v>276</v>
      </c>
      <c r="O11" s="54">
        <v>18.399000000000001</v>
      </c>
      <c r="P11" s="52">
        <f t="shared" ref="P11:T16" si="5">ROUND($C11*$G11*P$6,1)</f>
        <v>261.89999999999998</v>
      </c>
      <c r="Q11" s="52">
        <f t="shared" si="5"/>
        <v>309.7</v>
      </c>
      <c r="R11" s="52">
        <f t="shared" si="5"/>
        <v>281.10000000000002</v>
      </c>
      <c r="S11" s="52">
        <f t="shared" si="5"/>
        <v>414.9</v>
      </c>
      <c r="T11" s="52">
        <f t="shared" si="5"/>
        <v>573.6</v>
      </c>
      <c r="U11" s="52">
        <f t="shared" ref="U11:V25" si="6">ROUND($H11*U$6,1)</f>
        <v>445.2</v>
      </c>
      <c r="V11" s="52">
        <f t="shared" si="6"/>
        <v>566.6</v>
      </c>
    </row>
    <row r="12" spans="1:22" x14ac:dyDescent="0.2">
      <c r="A12" s="58" t="s">
        <v>9</v>
      </c>
      <c r="B12" s="59" t="s">
        <v>10</v>
      </c>
      <c r="C12" s="60">
        <v>15</v>
      </c>
      <c r="D12" s="52">
        <f t="shared" si="0"/>
        <v>568.5</v>
      </c>
      <c r="E12" s="51">
        <v>37.902999999999999</v>
      </c>
      <c r="F12" s="52">
        <v>266.7</v>
      </c>
      <c r="G12" s="54">
        <f t="shared" si="1"/>
        <v>17.779999999999998</v>
      </c>
      <c r="H12" s="52">
        <f t="shared" si="2"/>
        <v>269.8</v>
      </c>
      <c r="I12" s="54">
        <v>17.9874746208</v>
      </c>
      <c r="J12" s="52">
        <v>268</v>
      </c>
      <c r="K12" s="51">
        <f t="shared" si="3"/>
        <v>17.866666666666667</v>
      </c>
      <c r="L12" s="61"/>
      <c r="M12" s="61"/>
      <c r="N12" s="52">
        <f t="shared" si="4"/>
        <v>276</v>
      </c>
      <c r="O12" s="54">
        <v>18.399000000000001</v>
      </c>
      <c r="P12" s="52">
        <f t="shared" si="5"/>
        <v>365.4</v>
      </c>
      <c r="Q12" s="52">
        <f t="shared" si="5"/>
        <v>432.1</v>
      </c>
      <c r="R12" s="52">
        <f t="shared" si="5"/>
        <v>392</v>
      </c>
      <c r="S12" s="52">
        <f t="shared" si="5"/>
        <v>578.70000000000005</v>
      </c>
      <c r="T12" s="52">
        <f t="shared" si="5"/>
        <v>800.1</v>
      </c>
      <c r="U12" s="52">
        <f t="shared" si="6"/>
        <v>445.2</v>
      </c>
      <c r="V12" s="52">
        <f t="shared" si="6"/>
        <v>566.6</v>
      </c>
    </row>
    <row r="13" spans="1:22" x14ac:dyDescent="0.2">
      <c r="A13" s="62" t="s">
        <v>11</v>
      </c>
      <c r="B13" s="59" t="s">
        <v>12</v>
      </c>
      <c r="C13" s="60">
        <v>12</v>
      </c>
      <c r="D13" s="52">
        <f t="shared" si="0"/>
        <v>454.8</v>
      </c>
      <c r="E13" s="51">
        <v>37.902999999999999</v>
      </c>
      <c r="F13" s="52">
        <v>213.5</v>
      </c>
      <c r="G13" s="54">
        <f t="shared" si="1"/>
        <v>17.791666666666668</v>
      </c>
      <c r="H13" s="52">
        <f t="shared" si="2"/>
        <v>215.9</v>
      </c>
      <c r="I13" s="54">
        <v>17.995384680000004</v>
      </c>
      <c r="J13" s="52">
        <v>209.1</v>
      </c>
      <c r="K13" s="51">
        <f t="shared" si="3"/>
        <v>17.425000000000001</v>
      </c>
      <c r="L13" s="61"/>
      <c r="M13" s="61"/>
      <c r="N13" s="52">
        <f t="shared" si="4"/>
        <v>220.8</v>
      </c>
      <c r="O13" s="54">
        <v>18.399000000000001</v>
      </c>
      <c r="P13" s="52">
        <f t="shared" si="5"/>
        <v>292.5</v>
      </c>
      <c r="Q13" s="52">
        <f t="shared" si="5"/>
        <v>345.9</v>
      </c>
      <c r="R13" s="52">
        <f t="shared" si="5"/>
        <v>313.8</v>
      </c>
      <c r="S13" s="52">
        <f t="shared" si="5"/>
        <v>463.3</v>
      </c>
      <c r="T13" s="52">
        <f t="shared" si="5"/>
        <v>640.5</v>
      </c>
      <c r="U13" s="52">
        <f t="shared" si="6"/>
        <v>356.2</v>
      </c>
      <c r="V13" s="52">
        <f t="shared" si="6"/>
        <v>453.4</v>
      </c>
    </row>
    <row r="14" spans="1:22" x14ac:dyDescent="0.2">
      <c r="A14" s="58" t="s">
        <v>13</v>
      </c>
      <c r="B14" s="59" t="s">
        <v>14</v>
      </c>
      <c r="C14" s="60">
        <v>5</v>
      </c>
      <c r="D14" s="52">
        <f t="shared" si="0"/>
        <v>189.5</v>
      </c>
      <c r="E14" s="51">
        <v>37.902999999999999</v>
      </c>
      <c r="F14" s="52">
        <v>88.8</v>
      </c>
      <c r="G14" s="54">
        <f t="shared" si="1"/>
        <v>17.759999999999998</v>
      </c>
      <c r="H14" s="52">
        <f t="shared" si="2"/>
        <v>90.1</v>
      </c>
      <c r="I14" s="54">
        <v>18.011204798400005</v>
      </c>
      <c r="J14" s="52">
        <v>89.5</v>
      </c>
      <c r="K14" s="51">
        <f t="shared" si="3"/>
        <v>17.899999999999999</v>
      </c>
      <c r="L14" s="61"/>
      <c r="M14" s="61"/>
      <c r="N14" s="52">
        <f t="shared" si="4"/>
        <v>92</v>
      </c>
      <c r="O14" s="54">
        <v>18.399000000000001</v>
      </c>
      <c r="P14" s="52">
        <f t="shared" si="5"/>
        <v>121.7</v>
      </c>
      <c r="Q14" s="52">
        <f t="shared" si="5"/>
        <v>143.9</v>
      </c>
      <c r="R14" s="52">
        <f t="shared" si="5"/>
        <v>130.5</v>
      </c>
      <c r="S14" s="52">
        <f t="shared" si="5"/>
        <v>192.7</v>
      </c>
      <c r="T14" s="52">
        <f t="shared" si="5"/>
        <v>266.39999999999998</v>
      </c>
      <c r="U14" s="52">
        <f t="shared" si="6"/>
        <v>148.69999999999999</v>
      </c>
      <c r="V14" s="52">
        <f t="shared" si="6"/>
        <v>189.2</v>
      </c>
    </row>
    <row r="15" spans="1:22" x14ac:dyDescent="0.2">
      <c r="A15" s="58" t="s">
        <v>15</v>
      </c>
      <c r="B15" s="59" t="s">
        <v>16</v>
      </c>
      <c r="C15" s="60">
        <v>9</v>
      </c>
      <c r="D15" s="52">
        <f t="shared" si="0"/>
        <v>341.1</v>
      </c>
      <c r="E15" s="51">
        <v>37.902999999999999</v>
      </c>
      <c r="F15" s="52">
        <v>159.80000000000001</v>
      </c>
      <c r="G15" s="54">
        <f t="shared" si="1"/>
        <v>17.755555555555556</v>
      </c>
      <c r="H15" s="52">
        <f t="shared" si="2"/>
        <v>161.80000000000001</v>
      </c>
      <c r="I15" s="54">
        <v>17.982201248000003</v>
      </c>
      <c r="J15" s="52">
        <v>160.80000000000001</v>
      </c>
      <c r="K15" s="51">
        <f t="shared" si="3"/>
        <v>17.866666666666667</v>
      </c>
      <c r="L15" s="61"/>
      <c r="M15" s="61"/>
      <c r="N15" s="52">
        <f t="shared" si="4"/>
        <v>165.6</v>
      </c>
      <c r="O15" s="54">
        <v>18.399000000000001</v>
      </c>
      <c r="P15" s="52">
        <f t="shared" si="5"/>
        <v>218.9</v>
      </c>
      <c r="Q15" s="52">
        <f t="shared" si="5"/>
        <v>258.89999999999998</v>
      </c>
      <c r="R15" s="52">
        <f t="shared" si="5"/>
        <v>234.9</v>
      </c>
      <c r="S15" s="52">
        <f t="shared" si="5"/>
        <v>346.8</v>
      </c>
      <c r="T15" s="52">
        <f t="shared" si="5"/>
        <v>479.4</v>
      </c>
      <c r="U15" s="52">
        <f t="shared" si="6"/>
        <v>267</v>
      </c>
      <c r="V15" s="52">
        <f t="shared" si="6"/>
        <v>339.8</v>
      </c>
    </row>
    <row r="16" spans="1:22" x14ac:dyDescent="0.2">
      <c r="A16" s="58" t="s">
        <v>17</v>
      </c>
      <c r="B16" s="59" t="s">
        <v>18</v>
      </c>
      <c r="C16" s="60">
        <v>6</v>
      </c>
      <c r="D16" s="52">
        <f t="shared" si="0"/>
        <v>227.4</v>
      </c>
      <c r="E16" s="51">
        <v>37.902999999999999</v>
      </c>
      <c r="F16" s="52">
        <v>106.8</v>
      </c>
      <c r="G16" s="54">
        <f t="shared" si="1"/>
        <v>17.8</v>
      </c>
      <c r="H16" s="52">
        <f t="shared" si="2"/>
        <v>107.9</v>
      </c>
      <c r="I16" s="54">
        <v>17.982325620000001</v>
      </c>
      <c r="J16" s="52">
        <v>107.3</v>
      </c>
      <c r="K16" s="51">
        <f t="shared" si="3"/>
        <v>17.883333333333333</v>
      </c>
      <c r="L16" s="61"/>
      <c r="M16" s="61"/>
      <c r="N16" s="52">
        <f t="shared" si="4"/>
        <v>110.4</v>
      </c>
      <c r="O16" s="54">
        <v>18.399000000000001</v>
      </c>
      <c r="P16" s="52">
        <f t="shared" si="5"/>
        <v>146.30000000000001</v>
      </c>
      <c r="Q16" s="52">
        <f t="shared" si="5"/>
        <v>173</v>
      </c>
      <c r="R16" s="52">
        <f t="shared" si="5"/>
        <v>157</v>
      </c>
      <c r="S16" s="52">
        <f t="shared" si="5"/>
        <v>231.8</v>
      </c>
      <c r="T16" s="52">
        <f t="shared" si="5"/>
        <v>320.39999999999998</v>
      </c>
      <c r="U16" s="52">
        <f t="shared" si="6"/>
        <v>178</v>
      </c>
      <c r="V16" s="52">
        <f t="shared" si="6"/>
        <v>226.6</v>
      </c>
    </row>
    <row r="17" spans="1:22" x14ac:dyDescent="0.2">
      <c r="A17" s="58" t="s">
        <v>19</v>
      </c>
      <c r="B17" s="59" t="s">
        <v>20</v>
      </c>
      <c r="C17" s="60">
        <v>8</v>
      </c>
      <c r="D17" s="52">
        <f t="shared" si="0"/>
        <v>303.2</v>
      </c>
      <c r="E17" s="51">
        <v>37.902999999999999</v>
      </c>
      <c r="F17" s="52">
        <v>142.30000000000001</v>
      </c>
      <c r="G17" s="54">
        <f t="shared" si="1"/>
        <v>17.787500000000001</v>
      </c>
      <c r="H17" s="52">
        <f t="shared" si="2"/>
        <v>143.9</v>
      </c>
      <c r="I17" s="54">
        <v>17.982325620000001</v>
      </c>
      <c r="J17" s="52">
        <v>142.9</v>
      </c>
      <c r="K17" s="51">
        <f t="shared" si="3"/>
        <v>17.862500000000001</v>
      </c>
      <c r="L17" s="61"/>
      <c r="M17" s="61"/>
      <c r="N17" s="52">
        <f t="shared" si="4"/>
        <v>147.19999999999999</v>
      </c>
      <c r="O17" s="54">
        <v>18.399000000000001</v>
      </c>
      <c r="P17" s="52">
        <v>0</v>
      </c>
      <c r="Q17" s="52">
        <f t="shared" ref="Q17:T18" si="7">ROUND($C17*$G17*Q$6,1)</f>
        <v>230.5</v>
      </c>
      <c r="R17" s="52">
        <f t="shared" si="7"/>
        <v>209.2</v>
      </c>
      <c r="S17" s="52">
        <f t="shared" si="7"/>
        <v>308.8</v>
      </c>
      <c r="T17" s="52">
        <f t="shared" si="7"/>
        <v>426.9</v>
      </c>
      <c r="U17" s="52">
        <f t="shared" si="6"/>
        <v>237.4</v>
      </c>
      <c r="V17" s="52">
        <f t="shared" si="6"/>
        <v>302.2</v>
      </c>
    </row>
    <row r="18" spans="1:22" x14ac:dyDescent="0.2">
      <c r="A18" s="58" t="s">
        <v>21</v>
      </c>
      <c r="B18" s="59" t="s">
        <v>22</v>
      </c>
      <c r="C18" s="60">
        <v>14</v>
      </c>
      <c r="D18" s="52">
        <f t="shared" si="0"/>
        <v>530.6</v>
      </c>
      <c r="E18" s="51">
        <v>37.902999999999999</v>
      </c>
      <c r="F18" s="52">
        <v>249.1</v>
      </c>
      <c r="G18" s="54">
        <f t="shared" si="1"/>
        <v>17.792857142857141</v>
      </c>
      <c r="H18" s="52">
        <f t="shared" si="2"/>
        <v>251.8</v>
      </c>
      <c r="I18" s="54">
        <v>17.982325620000001</v>
      </c>
      <c r="J18" s="52">
        <v>250.2</v>
      </c>
      <c r="K18" s="51">
        <f t="shared" si="3"/>
        <v>17.87142857142857</v>
      </c>
      <c r="L18" s="61"/>
      <c r="M18" s="61"/>
      <c r="N18" s="52">
        <f t="shared" si="4"/>
        <v>257.60000000000002</v>
      </c>
      <c r="O18" s="54">
        <v>18.399000000000001</v>
      </c>
      <c r="P18" s="52">
        <f>ROUND($C18*$G18*P$6,1)</f>
        <v>341.3</v>
      </c>
      <c r="Q18" s="52">
        <f t="shared" si="7"/>
        <v>403.5</v>
      </c>
      <c r="R18" s="52">
        <f t="shared" si="7"/>
        <v>366.2</v>
      </c>
      <c r="S18" s="52">
        <f t="shared" si="7"/>
        <v>540.5</v>
      </c>
      <c r="T18" s="52">
        <f t="shared" si="7"/>
        <v>747.3</v>
      </c>
      <c r="U18" s="52">
        <f t="shared" si="6"/>
        <v>415.5</v>
      </c>
      <c r="V18" s="52">
        <f t="shared" si="6"/>
        <v>528.79999999999995</v>
      </c>
    </row>
    <row r="19" spans="1:22" x14ac:dyDescent="0.2">
      <c r="A19" s="58" t="s">
        <v>23</v>
      </c>
      <c r="B19" s="59" t="s">
        <v>24</v>
      </c>
      <c r="C19" s="60">
        <v>15</v>
      </c>
      <c r="D19" s="52">
        <f t="shared" si="0"/>
        <v>568.5</v>
      </c>
      <c r="E19" s="51">
        <v>37.902999999999999</v>
      </c>
      <c r="F19" s="52">
        <v>463.5</v>
      </c>
      <c r="G19" s="54">
        <f t="shared" si="1"/>
        <v>30.9</v>
      </c>
      <c r="H19" s="52">
        <f t="shared" si="2"/>
        <v>305.8</v>
      </c>
      <c r="I19" s="54">
        <v>20.384222558400001</v>
      </c>
      <c r="J19" s="52">
        <v>296.2</v>
      </c>
      <c r="K19" s="51">
        <f t="shared" si="3"/>
        <v>19.746666666666666</v>
      </c>
      <c r="L19" s="61"/>
      <c r="M19" s="61"/>
      <c r="N19" s="52">
        <f t="shared" si="4"/>
        <v>478.3</v>
      </c>
      <c r="O19" s="54">
        <f t="shared" ref="O19:O24" si="8">((423.7/C19)*1.06)*1.065</f>
        <v>31.887661999999999</v>
      </c>
      <c r="P19" s="52">
        <f>ROUND($C19*$G19*P$6,1)</f>
        <v>635</v>
      </c>
      <c r="Q19" s="52">
        <v>0</v>
      </c>
      <c r="R19" s="52">
        <f t="shared" ref="R19:T25" si="9">ROUND($C19*$G19*R$6,1)</f>
        <v>681.3</v>
      </c>
      <c r="S19" s="52">
        <f t="shared" si="9"/>
        <v>1005.8</v>
      </c>
      <c r="T19" s="52">
        <f t="shared" si="9"/>
        <v>1390.5</v>
      </c>
      <c r="U19" s="52">
        <f t="shared" si="6"/>
        <v>504.6</v>
      </c>
      <c r="V19" s="52">
        <f t="shared" si="6"/>
        <v>642.20000000000005</v>
      </c>
    </row>
    <row r="20" spans="1:22" x14ac:dyDescent="0.2">
      <c r="A20" s="58" t="s">
        <v>25</v>
      </c>
      <c r="B20" s="59" t="s">
        <v>24</v>
      </c>
      <c r="C20" s="60">
        <v>30</v>
      </c>
      <c r="D20" s="52">
        <f t="shared" si="0"/>
        <v>1137.0999999999999</v>
      </c>
      <c r="E20" s="51">
        <v>37.902999999999999</v>
      </c>
      <c r="F20" s="52">
        <v>463.5</v>
      </c>
      <c r="G20" s="54">
        <f t="shared" si="1"/>
        <v>15.45</v>
      </c>
      <c r="H20" s="52">
        <f t="shared" si="2"/>
        <v>305.8</v>
      </c>
      <c r="I20" s="54">
        <v>10.192111279200001</v>
      </c>
      <c r="J20" s="52">
        <v>296.2</v>
      </c>
      <c r="K20" s="51">
        <f t="shared" si="3"/>
        <v>9.8733333333333331</v>
      </c>
      <c r="L20" s="61"/>
      <c r="M20" s="61"/>
      <c r="N20" s="52">
        <f t="shared" si="4"/>
        <v>478.3</v>
      </c>
      <c r="O20" s="54">
        <f t="shared" si="8"/>
        <v>15.943830999999999</v>
      </c>
      <c r="P20" s="52">
        <f>ROUND($C20*$G20*P$6,1)</f>
        <v>635</v>
      </c>
      <c r="Q20" s="52">
        <v>0</v>
      </c>
      <c r="R20" s="52">
        <f t="shared" si="9"/>
        <v>681.3</v>
      </c>
      <c r="S20" s="52">
        <f t="shared" si="9"/>
        <v>1005.8</v>
      </c>
      <c r="T20" s="52">
        <f t="shared" si="9"/>
        <v>1390.5</v>
      </c>
      <c r="U20" s="52">
        <f t="shared" si="6"/>
        <v>504.6</v>
      </c>
      <c r="V20" s="52">
        <f t="shared" si="6"/>
        <v>642.20000000000005</v>
      </c>
    </row>
    <row r="21" spans="1:22" x14ac:dyDescent="0.2">
      <c r="A21" s="58" t="s">
        <v>26</v>
      </c>
      <c r="B21" s="59" t="s">
        <v>24</v>
      </c>
      <c r="C21" s="60">
        <v>45</v>
      </c>
      <c r="D21" s="52">
        <f t="shared" si="0"/>
        <v>1705.6</v>
      </c>
      <c r="E21" s="51">
        <v>37.902999999999999</v>
      </c>
      <c r="F21" s="52">
        <v>463.5</v>
      </c>
      <c r="G21" s="54">
        <f t="shared" si="1"/>
        <v>10.3</v>
      </c>
      <c r="H21" s="52">
        <f t="shared" si="2"/>
        <v>305.8</v>
      </c>
      <c r="I21" s="54">
        <v>6.7947408528000004</v>
      </c>
      <c r="J21" s="52">
        <v>296.2</v>
      </c>
      <c r="K21" s="51">
        <f t="shared" si="3"/>
        <v>6.5822222222222218</v>
      </c>
      <c r="L21" s="61"/>
      <c r="M21" s="61"/>
      <c r="N21" s="52">
        <f t="shared" si="4"/>
        <v>478.3</v>
      </c>
      <c r="O21" s="54">
        <f t="shared" si="8"/>
        <v>10.629220666666667</v>
      </c>
      <c r="P21" s="52">
        <f>ROUND($C21*$G21*P$6,1)</f>
        <v>635</v>
      </c>
      <c r="Q21" s="52">
        <v>0</v>
      </c>
      <c r="R21" s="52">
        <f t="shared" si="9"/>
        <v>681.3</v>
      </c>
      <c r="S21" s="52">
        <f t="shared" si="9"/>
        <v>1005.8</v>
      </c>
      <c r="T21" s="52">
        <f t="shared" si="9"/>
        <v>1390.5</v>
      </c>
      <c r="U21" s="52">
        <f t="shared" si="6"/>
        <v>504.6</v>
      </c>
      <c r="V21" s="52">
        <f t="shared" si="6"/>
        <v>642.20000000000005</v>
      </c>
    </row>
    <row r="22" spans="1:22" x14ac:dyDescent="0.2">
      <c r="A22" s="58" t="s">
        <v>27</v>
      </c>
      <c r="B22" s="59" t="s">
        <v>28</v>
      </c>
      <c r="C22" s="60">
        <v>15</v>
      </c>
      <c r="D22" s="52">
        <f t="shared" si="0"/>
        <v>568.5</v>
      </c>
      <c r="E22" s="51">
        <v>37.902999999999999</v>
      </c>
      <c r="F22" s="52">
        <v>489.1</v>
      </c>
      <c r="G22" s="54">
        <f t="shared" si="1"/>
        <v>32.606666666666669</v>
      </c>
      <c r="H22" s="52">
        <f t="shared" si="2"/>
        <v>305.8</v>
      </c>
      <c r="I22" s="54">
        <v>20.384222558400001</v>
      </c>
      <c r="J22" s="52">
        <v>296.2</v>
      </c>
      <c r="K22" s="51">
        <f t="shared" si="3"/>
        <v>19.746666666666666</v>
      </c>
      <c r="L22" s="61"/>
      <c r="M22" s="61"/>
      <c r="N22" s="52">
        <f t="shared" si="4"/>
        <v>478.3</v>
      </c>
      <c r="O22" s="54">
        <f t="shared" si="8"/>
        <v>31.887661999999999</v>
      </c>
      <c r="P22" s="52">
        <v>0</v>
      </c>
      <c r="Q22" s="52">
        <f>ROUND($C22*$G22*Q$6,1)</f>
        <v>792.3</v>
      </c>
      <c r="R22" s="52">
        <f t="shared" si="9"/>
        <v>719</v>
      </c>
      <c r="S22" s="52">
        <f t="shared" si="9"/>
        <v>1061.3</v>
      </c>
      <c r="T22" s="52">
        <f t="shared" si="9"/>
        <v>1467.3</v>
      </c>
      <c r="U22" s="52">
        <f t="shared" si="6"/>
        <v>504.6</v>
      </c>
      <c r="V22" s="52">
        <f t="shared" si="6"/>
        <v>642.20000000000005</v>
      </c>
    </row>
    <row r="23" spans="1:22" x14ac:dyDescent="0.2">
      <c r="A23" s="58" t="s">
        <v>29</v>
      </c>
      <c r="B23" s="59" t="s">
        <v>28</v>
      </c>
      <c r="C23" s="60">
        <v>30</v>
      </c>
      <c r="D23" s="52">
        <f t="shared" si="0"/>
        <v>1137.0999999999999</v>
      </c>
      <c r="E23" s="51">
        <v>37.902999999999999</v>
      </c>
      <c r="F23" s="52">
        <v>489.1</v>
      </c>
      <c r="G23" s="54">
        <f t="shared" si="1"/>
        <v>16.303333333333335</v>
      </c>
      <c r="H23" s="52">
        <f t="shared" si="2"/>
        <v>305.8</v>
      </c>
      <c r="I23" s="54">
        <v>10.192111279200001</v>
      </c>
      <c r="J23" s="52">
        <v>296.2</v>
      </c>
      <c r="K23" s="51">
        <f t="shared" si="3"/>
        <v>9.8733333333333331</v>
      </c>
      <c r="L23" s="61"/>
      <c r="M23" s="61"/>
      <c r="N23" s="52">
        <f t="shared" si="4"/>
        <v>478.3</v>
      </c>
      <c r="O23" s="54">
        <f t="shared" si="8"/>
        <v>15.943830999999999</v>
      </c>
      <c r="P23" s="52">
        <v>0</v>
      </c>
      <c r="Q23" s="52">
        <f>ROUND($C23*$G23*Q$6,1)</f>
        <v>792.3</v>
      </c>
      <c r="R23" s="52">
        <f t="shared" si="9"/>
        <v>719</v>
      </c>
      <c r="S23" s="52">
        <f t="shared" si="9"/>
        <v>1061.3</v>
      </c>
      <c r="T23" s="52">
        <f t="shared" si="9"/>
        <v>1467.3</v>
      </c>
      <c r="U23" s="52">
        <f t="shared" si="6"/>
        <v>504.6</v>
      </c>
      <c r="V23" s="52">
        <f t="shared" si="6"/>
        <v>642.20000000000005</v>
      </c>
    </row>
    <row r="24" spans="1:22" x14ac:dyDescent="0.2">
      <c r="A24" s="58" t="s">
        <v>30</v>
      </c>
      <c r="B24" s="59" t="s">
        <v>28</v>
      </c>
      <c r="C24" s="60">
        <v>45</v>
      </c>
      <c r="D24" s="52">
        <f t="shared" si="0"/>
        <v>1705.6</v>
      </c>
      <c r="E24" s="51">
        <v>37.902999999999999</v>
      </c>
      <c r="F24" s="52">
        <v>489.1</v>
      </c>
      <c r="G24" s="54">
        <f t="shared" si="1"/>
        <v>10.86888888888889</v>
      </c>
      <c r="H24" s="52">
        <f t="shared" si="2"/>
        <v>305.8</v>
      </c>
      <c r="I24" s="54">
        <v>6.7947408528000004</v>
      </c>
      <c r="J24" s="52">
        <v>296.2</v>
      </c>
      <c r="K24" s="51">
        <f t="shared" si="3"/>
        <v>6.5822222222222218</v>
      </c>
      <c r="L24" s="61"/>
      <c r="M24" s="61"/>
      <c r="N24" s="52">
        <f t="shared" si="4"/>
        <v>478.3</v>
      </c>
      <c r="O24" s="54">
        <f t="shared" si="8"/>
        <v>10.629220666666667</v>
      </c>
      <c r="P24" s="52">
        <v>0</v>
      </c>
      <c r="Q24" s="52">
        <f>ROUND($C24*$G24*Q$6,1)</f>
        <v>792.3</v>
      </c>
      <c r="R24" s="52">
        <f t="shared" si="9"/>
        <v>719</v>
      </c>
      <c r="S24" s="52">
        <f t="shared" si="9"/>
        <v>1061.3</v>
      </c>
      <c r="T24" s="52">
        <f t="shared" si="9"/>
        <v>1467.3</v>
      </c>
      <c r="U24" s="52">
        <f t="shared" si="6"/>
        <v>504.6</v>
      </c>
      <c r="V24" s="52">
        <f t="shared" si="6"/>
        <v>642.20000000000005</v>
      </c>
    </row>
    <row r="25" spans="1:22" x14ac:dyDescent="0.2">
      <c r="A25" s="58" t="s">
        <v>31</v>
      </c>
      <c r="B25" s="59" t="s">
        <v>32</v>
      </c>
      <c r="C25" s="60">
        <v>21.43</v>
      </c>
      <c r="D25" s="52">
        <f t="shared" si="0"/>
        <v>812.3</v>
      </c>
      <c r="E25" s="51">
        <v>37.902999999999999</v>
      </c>
      <c r="F25" s="52">
        <v>381.2</v>
      </c>
      <c r="G25" s="54">
        <f t="shared" si="1"/>
        <v>17.78814745683621</v>
      </c>
      <c r="H25" s="52">
        <f t="shared" si="2"/>
        <v>385.4</v>
      </c>
      <c r="I25" s="54">
        <v>17.983111723005138</v>
      </c>
      <c r="J25" s="52">
        <v>357.4</v>
      </c>
      <c r="K25" s="51">
        <f t="shared" si="3"/>
        <v>16.677554829678019</v>
      </c>
      <c r="L25" s="61"/>
      <c r="M25" s="61"/>
      <c r="N25" s="52">
        <f t="shared" si="4"/>
        <v>394.3</v>
      </c>
      <c r="O25" s="54">
        <v>18.399000000000001</v>
      </c>
      <c r="P25" s="52">
        <f>ROUND($C25*$G25*P$6,1)</f>
        <v>522.20000000000005</v>
      </c>
      <c r="Q25" s="52">
        <f>ROUND($C25*$G25*Q$6,1)</f>
        <v>617.5</v>
      </c>
      <c r="R25" s="52">
        <f t="shared" si="9"/>
        <v>560.4</v>
      </c>
      <c r="S25" s="52">
        <f t="shared" si="9"/>
        <v>827.2</v>
      </c>
      <c r="T25" s="52">
        <f t="shared" si="9"/>
        <v>1143.5999999999999</v>
      </c>
      <c r="U25" s="52">
        <f t="shared" si="6"/>
        <v>635.9</v>
      </c>
      <c r="V25" s="52">
        <f t="shared" si="6"/>
        <v>809.3</v>
      </c>
    </row>
    <row r="26" spans="1:22" x14ac:dyDescent="0.2">
      <c r="A26" s="63"/>
      <c r="B26" s="64"/>
      <c r="C26" s="65"/>
      <c r="D26" s="65"/>
      <c r="E26" s="66"/>
      <c r="F26" s="65"/>
      <c r="G26" s="67"/>
      <c r="H26" s="65"/>
      <c r="I26" s="65"/>
      <c r="J26" s="65"/>
      <c r="K26" s="66"/>
      <c r="L26" s="66"/>
      <c r="M26" s="66"/>
      <c r="N26" s="65"/>
      <c r="O26" s="66"/>
      <c r="P26" s="65"/>
      <c r="Q26" s="65"/>
      <c r="R26" s="65"/>
      <c r="S26" s="65"/>
      <c r="T26" s="65"/>
      <c r="U26" s="65"/>
      <c r="V26" s="65"/>
    </row>
    <row r="27" spans="1:22" x14ac:dyDescent="0.2">
      <c r="A27" s="32"/>
      <c r="B27" s="33" t="s">
        <v>4</v>
      </c>
      <c r="C27" s="34"/>
      <c r="D27" s="35"/>
      <c r="E27" s="36"/>
      <c r="F27" s="37"/>
      <c r="G27" s="36"/>
      <c r="H27" s="37"/>
      <c r="I27" s="36"/>
      <c r="J27" s="35"/>
      <c r="K27" s="35"/>
      <c r="L27" s="35"/>
      <c r="M27" s="35"/>
      <c r="N27" s="36"/>
      <c r="O27" s="36"/>
      <c r="P27" s="38"/>
      <c r="Q27" s="39"/>
      <c r="R27" s="39"/>
      <c r="S27" s="39"/>
      <c r="T27" s="39"/>
      <c r="U27" s="35"/>
      <c r="V27" s="40"/>
    </row>
    <row r="28" spans="1:22" x14ac:dyDescent="0.2">
      <c r="A28" s="68"/>
      <c r="B28" s="69"/>
      <c r="C28" s="70"/>
      <c r="D28" s="46"/>
      <c r="E28" s="71"/>
      <c r="F28" s="46"/>
      <c r="G28" s="45"/>
      <c r="H28" s="46"/>
      <c r="I28" s="46"/>
      <c r="J28" s="46"/>
      <c r="K28" s="71"/>
      <c r="L28" s="71"/>
      <c r="M28" s="71"/>
      <c r="N28" s="46"/>
      <c r="O28" s="71"/>
      <c r="P28" s="46"/>
      <c r="Q28" s="46"/>
      <c r="R28" s="46"/>
      <c r="S28" s="46"/>
      <c r="T28" s="46"/>
      <c r="U28" s="46"/>
      <c r="V28" s="46"/>
    </row>
    <row r="29" spans="1:22" s="72" customFormat="1" ht="14.25" customHeight="1" x14ac:dyDescent="0.2">
      <c r="A29" s="58" t="s">
        <v>54</v>
      </c>
      <c r="B29" s="59" t="s">
        <v>69</v>
      </c>
      <c r="C29" s="60">
        <v>10</v>
      </c>
      <c r="D29" s="52">
        <f t="shared" ref="D29:D70" si="10">ROUND(E29*C29,1)</f>
        <v>379</v>
      </c>
      <c r="E29" s="51">
        <v>37.902999999999999</v>
      </c>
      <c r="F29" s="52">
        <f t="shared" ref="F29:F70" si="11">ROUND(C29*G29,1)</f>
        <v>110.1</v>
      </c>
      <c r="G29" s="54">
        <v>11.012</v>
      </c>
      <c r="H29" s="52">
        <f t="shared" ref="H29:H70" si="12">ROUND(I29*C29,1)</f>
        <v>111.3</v>
      </c>
      <c r="I29" s="54">
        <v>11.129453294400001</v>
      </c>
      <c r="J29" s="52">
        <f t="shared" ref="J29:J70" si="13">ROUND(C29*K29,1)</f>
        <v>110.5</v>
      </c>
      <c r="K29" s="54">
        <v>11.05</v>
      </c>
      <c r="L29" s="61"/>
      <c r="M29" s="61"/>
      <c r="N29" s="52">
        <f t="shared" ref="N29:N70" si="14">ROUND(O29*C29,1)</f>
        <v>113.9</v>
      </c>
      <c r="O29" s="54">
        <v>11.394</v>
      </c>
      <c r="P29" s="52">
        <f t="shared" ref="P29:T38" si="15">ROUND($C29*$G29*P$6,1)</f>
        <v>150.9</v>
      </c>
      <c r="Q29" s="52">
        <f t="shared" si="15"/>
        <v>178.4</v>
      </c>
      <c r="R29" s="52">
        <f t="shared" si="15"/>
        <v>161.9</v>
      </c>
      <c r="S29" s="52">
        <f t="shared" si="15"/>
        <v>239</v>
      </c>
      <c r="T29" s="52">
        <f t="shared" si="15"/>
        <v>330.4</v>
      </c>
      <c r="U29" s="52">
        <f t="shared" ref="U29:V48" si="16">ROUND($H29*U$6,1)</f>
        <v>183.6</v>
      </c>
      <c r="V29" s="52">
        <f t="shared" si="16"/>
        <v>233.7</v>
      </c>
    </row>
    <row r="30" spans="1:22" s="72" customFormat="1" ht="25.5" x14ac:dyDescent="0.2">
      <c r="A30" s="58" t="s">
        <v>51</v>
      </c>
      <c r="B30" s="59" t="s">
        <v>70</v>
      </c>
      <c r="C30" s="60">
        <v>87</v>
      </c>
      <c r="D30" s="52">
        <f t="shared" si="10"/>
        <v>3297.6</v>
      </c>
      <c r="E30" s="51">
        <v>37.902999999999999</v>
      </c>
      <c r="F30" s="52">
        <f t="shared" si="11"/>
        <v>958</v>
      </c>
      <c r="G30" s="54">
        <v>11.012</v>
      </c>
      <c r="H30" s="52">
        <f t="shared" si="12"/>
        <v>969.1</v>
      </c>
      <c r="I30" s="54">
        <v>11.139545438896551</v>
      </c>
      <c r="J30" s="52">
        <f t="shared" si="13"/>
        <v>961.4</v>
      </c>
      <c r="K30" s="54">
        <v>11.05</v>
      </c>
      <c r="L30" s="61"/>
      <c r="M30" s="61"/>
      <c r="N30" s="52">
        <f t="shared" si="14"/>
        <v>991.3</v>
      </c>
      <c r="O30" s="54">
        <v>11.394</v>
      </c>
      <c r="P30" s="52">
        <f t="shared" si="15"/>
        <v>1312.5</v>
      </c>
      <c r="Q30" s="52">
        <f t="shared" si="15"/>
        <v>1552</v>
      </c>
      <c r="R30" s="52">
        <f t="shared" si="15"/>
        <v>1408.3</v>
      </c>
      <c r="S30" s="52">
        <f t="shared" si="15"/>
        <v>2079</v>
      </c>
      <c r="T30" s="52">
        <f t="shared" si="15"/>
        <v>2874.1</v>
      </c>
      <c r="U30" s="52">
        <f t="shared" si="16"/>
        <v>1599</v>
      </c>
      <c r="V30" s="52">
        <f t="shared" si="16"/>
        <v>2035.1</v>
      </c>
    </row>
    <row r="31" spans="1:22" s="72" customFormat="1" x14ac:dyDescent="0.2">
      <c r="A31" s="58" t="s">
        <v>43</v>
      </c>
      <c r="B31" s="59" t="s">
        <v>71</v>
      </c>
      <c r="C31" s="60">
        <v>234</v>
      </c>
      <c r="D31" s="52">
        <f t="shared" si="10"/>
        <v>8869.2999999999993</v>
      </c>
      <c r="E31" s="51">
        <v>37.902999999999999</v>
      </c>
      <c r="F31" s="52">
        <f t="shared" si="11"/>
        <v>2576.8000000000002</v>
      </c>
      <c r="G31" s="54">
        <v>11.012</v>
      </c>
      <c r="H31" s="52">
        <f t="shared" si="12"/>
        <v>2606.4</v>
      </c>
      <c r="I31" s="54">
        <v>11.138478874769232</v>
      </c>
      <c r="J31" s="52">
        <f t="shared" si="13"/>
        <v>2585.6999999999998</v>
      </c>
      <c r="K31" s="54">
        <v>11.05</v>
      </c>
      <c r="L31" s="61"/>
      <c r="M31" s="61"/>
      <c r="N31" s="52">
        <f t="shared" si="14"/>
        <v>2666.2</v>
      </c>
      <c r="O31" s="54">
        <v>11.394</v>
      </c>
      <c r="P31" s="52">
        <f t="shared" si="15"/>
        <v>3530.2</v>
      </c>
      <c r="Q31" s="52">
        <f t="shared" si="15"/>
        <v>4174.3999999999996</v>
      </c>
      <c r="R31" s="52">
        <f t="shared" si="15"/>
        <v>3787.9</v>
      </c>
      <c r="S31" s="52">
        <f t="shared" si="15"/>
        <v>5591.7</v>
      </c>
      <c r="T31" s="52">
        <f t="shared" si="15"/>
        <v>7730.4</v>
      </c>
      <c r="U31" s="52">
        <f t="shared" si="16"/>
        <v>4300.6000000000004</v>
      </c>
      <c r="V31" s="52">
        <f t="shared" si="16"/>
        <v>5473.4</v>
      </c>
    </row>
    <row r="32" spans="1:22" s="72" customFormat="1" ht="25.5" x14ac:dyDescent="0.2">
      <c r="A32" s="58" t="s">
        <v>40</v>
      </c>
      <c r="B32" s="59" t="s">
        <v>105</v>
      </c>
      <c r="C32" s="60">
        <v>410</v>
      </c>
      <c r="D32" s="52">
        <f t="shared" si="10"/>
        <v>15540.2</v>
      </c>
      <c r="E32" s="51">
        <v>37.902999999999999</v>
      </c>
      <c r="F32" s="52">
        <f t="shared" si="11"/>
        <v>4514.8999999999996</v>
      </c>
      <c r="G32" s="54">
        <v>11.012</v>
      </c>
      <c r="H32" s="52">
        <f t="shared" si="12"/>
        <v>4566.8999999999996</v>
      </c>
      <c r="I32" s="54">
        <v>11.138713851512197</v>
      </c>
      <c r="J32" s="52">
        <f t="shared" si="13"/>
        <v>4530.5</v>
      </c>
      <c r="K32" s="54">
        <v>11.05</v>
      </c>
      <c r="L32" s="61"/>
      <c r="M32" s="61"/>
      <c r="N32" s="52">
        <f t="shared" si="14"/>
        <v>4671.5</v>
      </c>
      <c r="O32" s="54">
        <v>11.394</v>
      </c>
      <c r="P32" s="52">
        <f t="shared" si="15"/>
        <v>6185.4</v>
      </c>
      <c r="Q32" s="52">
        <f t="shared" si="15"/>
        <v>7314.2</v>
      </c>
      <c r="R32" s="52">
        <f t="shared" si="15"/>
        <v>6636.9</v>
      </c>
      <c r="S32" s="52">
        <f t="shared" si="15"/>
        <v>9797.4</v>
      </c>
      <c r="T32" s="52">
        <f t="shared" si="15"/>
        <v>13544.8</v>
      </c>
      <c r="U32" s="52">
        <f t="shared" si="16"/>
        <v>7535.4</v>
      </c>
      <c r="V32" s="52">
        <f t="shared" si="16"/>
        <v>9590.5</v>
      </c>
    </row>
    <row r="33" spans="1:22" s="72" customFormat="1" x14ac:dyDescent="0.2">
      <c r="A33" s="58" t="s">
        <v>50</v>
      </c>
      <c r="B33" s="59" t="s">
        <v>106</v>
      </c>
      <c r="C33" s="60">
        <v>800</v>
      </c>
      <c r="D33" s="52">
        <f t="shared" si="10"/>
        <v>30322.400000000001</v>
      </c>
      <c r="E33" s="51">
        <v>37.902999999999999</v>
      </c>
      <c r="F33" s="52">
        <f t="shared" si="11"/>
        <v>8809.6</v>
      </c>
      <c r="G33" s="54">
        <v>11.012</v>
      </c>
      <c r="H33" s="52">
        <f t="shared" si="12"/>
        <v>8910.7999999999993</v>
      </c>
      <c r="I33" s="54">
        <v>11.138500424610003</v>
      </c>
      <c r="J33" s="52">
        <f t="shared" si="13"/>
        <v>8840</v>
      </c>
      <c r="K33" s="54">
        <v>11.05</v>
      </c>
      <c r="L33" s="61"/>
      <c r="M33" s="61"/>
      <c r="N33" s="52">
        <f t="shared" si="14"/>
        <v>9115.2000000000007</v>
      </c>
      <c r="O33" s="54">
        <v>11.394</v>
      </c>
      <c r="P33" s="52">
        <f t="shared" si="15"/>
        <v>12069.2</v>
      </c>
      <c r="Q33" s="52">
        <f t="shared" si="15"/>
        <v>14271.6</v>
      </c>
      <c r="R33" s="52">
        <f t="shared" si="15"/>
        <v>12950.1</v>
      </c>
      <c r="S33" s="52">
        <f t="shared" si="15"/>
        <v>19116.8</v>
      </c>
      <c r="T33" s="52">
        <f t="shared" si="15"/>
        <v>26428.799999999999</v>
      </c>
      <c r="U33" s="52">
        <f t="shared" si="16"/>
        <v>14702.8</v>
      </c>
      <c r="V33" s="52">
        <f t="shared" si="16"/>
        <v>18712.7</v>
      </c>
    </row>
    <row r="34" spans="1:22" s="72" customFormat="1" x14ac:dyDescent="0.2">
      <c r="A34" s="58" t="s">
        <v>52</v>
      </c>
      <c r="B34" s="59" t="s">
        <v>72</v>
      </c>
      <c r="C34" s="60">
        <v>206</v>
      </c>
      <c r="D34" s="52">
        <f t="shared" si="10"/>
        <v>7808</v>
      </c>
      <c r="E34" s="51">
        <v>37.902999999999999</v>
      </c>
      <c r="F34" s="52">
        <f t="shared" si="11"/>
        <v>2268.5</v>
      </c>
      <c r="G34" s="54">
        <v>11.012</v>
      </c>
      <c r="H34" s="52">
        <f t="shared" si="12"/>
        <v>2294.6</v>
      </c>
      <c r="I34" s="54">
        <v>11.138784092388351</v>
      </c>
      <c r="J34" s="52">
        <f t="shared" si="13"/>
        <v>2276.3000000000002</v>
      </c>
      <c r="K34" s="54">
        <v>11.05</v>
      </c>
      <c r="L34" s="61"/>
      <c r="M34" s="61"/>
      <c r="N34" s="52">
        <f t="shared" si="14"/>
        <v>2347.1999999999998</v>
      </c>
      <c r="O34" s="54">
        <v>11.394</v>
      </c>
      <c r="P34" s="52">
        <f t="shared" si="15"/>
        <v>3107.8</v>
      </c>
      <c r="Q34" s="52">
        <f t="shared" si="15"/>
        <v>3674.9</v>
      </c>
      <c r="R34" s="52">
        <f t="shared" si="15"/>
        <v>3334.7</v>
      </c>
      <c r="S34" s="52">
        <f t="shared" si="15"/>
        <v>4922.6000000000004</v>
      </c>
      <c r="T34" s="52">
        <f t="shared" si="15"/>
        <v>6805.4</v>
      </c>
      <c r="U34" s="52">
        <f t="shared" si="16"/>
        <v>3786.1</v>
      </c>
      <c r="V34" s="52">
        <f t="shared" si="16"/>
        <v>4818.7</v>
      </c>
    </row>
    <row r="35" spans="1:22" s="72" customFormat="1" x14ac:dyDescent="0.2">
      <c r="A35" s="58" t="s">
        <v>61</v>
      </c>
      <c r="B35" s="59" t="s">
        <v>107</v>
      </c>
      <c r="C35" s="60">
        <v>1200</v>
      </c>
      <c r="D35" s="52">
        <f t="shared" si="10"/>
        <v>45483.6</v>
      </c>
      <c r="E35" s="51">
        <v>37.902999999999999</v>
      </c>
      <c r="F35" s="52">
        <f t="shared" si="11"/>
        <v>13214.4</v>
      </c>
      <c r="G35" s="54">
        <v>11.012</v>
      </c>
      <c r="H35" s="52">
        <f t="shared" si="12"/>
        <v>13366.3</v>
      </c>
      <c r="I35" s="54">
        <v>11.138549862480003</v>
      </c>
      <c r="J35" s="52">
        <f t="shared" si="13"/>
        <v>13260</v>
      </c>
      <c r="K35" s="54">
        <v>11.05</v>
      </c>
      <c r="L35" s="61"/>
      <c r="M35" s="61"/>
      <c r="N35" s="52">
        <f t="shared" si="14"/>
        <v>13672.8</v>
      </c>
      <c r="O35" s="54">
        <v>11.394</v>
      </c>
      <c r="P35" s="52">
        <f t="shared" si="15"/>
        <v>18103.7</v>
      </c>
      <c r="Q35" s="52">
        <f t="shared" si="15"/>
        <v>21407.3</v>
      </c>
      <c r="R35" s="52">
        <f t="shared" si="15"/>
        <v>19425.2</v>
      </c>
      <c r="S35" s="52">
        <f t="shared" si="15"/>
        <v>28675.200000000001</v>
      </c>
      <c r="T35" s="52">
        <f t="shared" si="15"/>
        <v>39643.199999999997</v>
      </c>
      <c r="U35" s="52">
        <f t="shared" si="16"/>
        <v>22054.400000000001</v>
      </c>
      <c r="V35" s="52">
        <f t="shared" si="16"/>
        <v>28069.200000000001</v>
      </c>
    </row>
    <row r="36" spans="1:22" s="72" customFormat="1" x14ac:dyDescent="0.2">
      <c r="A36" s="58" t="s">
        <v>44</v>
      </c>
      <c r="B36" s="59" t="s">
        <v>73</v>
      </c>
      <c r="C36" s="60">
        <v>206</v>
      </c>
      <c r="D36" s="52">
        <f t="shared" si="10"/>
        <v>7808</v>
      </c>
      <c r="E36" s="51">
        <v>37.902999999999999</v>
      </c>
      <c r="F36" s="52">
        <f t="shared" si="11"/>
        <v>2268.5</v>
      </c>
      <c r="G36" s="54">
        <v>11.012</v>
      </c>
      <c r="H36" s="52">
        <f t="shared" si="12"/>
        <v>2294.6</v>
      </c>
      <c r="I36" s="54">
        <v>11.138784092388351</v>
      </c>
      <c r="J36" s="52">
        <f t="shared" si="13"/>
        <v>2276.3000000000002</v>
      </c>
      <c r="K36" s="54">
        <v>11.05</v>
      </c>
      <c r="L36" s="61"/>
      <c r="M36" s="61"/>
      <c r="N36" s="52">
        <f t="shared" si="14"/>
        <v>2347.1999999999998</v>
      </c>
      <c r="O36" s="54">
        <v>11.394</v>
      </c>
      <c r="P36" s="52">
        <f t="shared" si="15"/>
        <v>3107.8</v>
      </c>
      <c r="Q36" s="52">
        <f t="shared" si="15"/>
        <v>3674.9</v>
      </c>
      <c r="R36" s="52">
        <f t="shared" si="15"/>
        <v>3334.7</v>
      </c>
      <c r="S36" s="52">
        <f t="shared" si="15"/>
        <v>4922.6000000000004</v>
      </c>
      <c r="T36" s="52">
        <f t="shared" si="15"/>
        <v>6805.4</v>
      </c>
      <c r="U36" s="52">
        <f t="shared" si="16"/>
        <v>3786.1</v>
      </c>
      <c r="V36" s="52">
        <f t="shared" si="16"/>
        <v>4818.7</v>
      </c>
    </row>
    <row r="37" spans="1:22" s="72" customFormat="1" x14ac:dyDescent="0.2">
      <c r="A37" s="58" t="s">
        <v>45</v>
      </c>
      <c r="B37" s="59" t="s">
        <v>74</v>
      </c>
      <c r="C37" s="60">
        <v>206</v>
      </c>
      <c r="D37" s="52">
        <f t="shared" si="10"/>
        <v>7808</v>
      </c>
      <c r="E37" s="51">
        <v>37.902999999999999</v>
      </c>
      <c r="F37" s="52">
        <f t="shared" si="11"/>
        <v>2268.5</v>
      </c>
      <c r="G37" s="54">
        <v>11.012</v>
      </c>
      <c r="H37" s="52">
        <f t="shared" si="12"/>
        <v>2294.6</v>
      </c>
      <c r="I37" s="54">
        <v>11.138784092388351</v>
      </c>
      <c r="J37" s="52">
        <f t="shared" si="13"/>
        <v>2276.3000000000002</v>
      </c>
      <c r="K37" s="54">
        <v>11.05</v>
      </c>
      <c r="L37" s="61"/>
      <c r="M37" s="61"/>
      <c r="N37" s="52">
        <f t="shared" si="14"/>
        <v>2347.1999999999998</v>
      </c>
      <c r="O37" s="54">
        <v>11.394</v>
      </c>
      <c r="P37" s="52">
        <f t="shared" si="15"/>
        <v>3107.8</v>
      </c>
      <c r="Q37" s="52">
        <f t="shared" si="15"/>
        <v>3674.9</v>
      </c>
      <c r="R37" s="52">
        <f t="shared" si="15"/>
        <v>3334.7</v>
      </c>
      <c r="S37" s="52">
        <f t="shared" si="15"/>
        <v>4922.6000000000004</v>
      </c>
      <c r="T37" s="52">
        <f t="shared" si="15"/>
        <v>6805.4</v>
      </c>
      <c r="U37" s="52">
        <f t="shared" si="16"/>
        <v>3786.1</v>
      </c>
      <c r="V37" s="52">
        <f t="shared" si="16"/>
        <v>4818.7</v>
      </c>
    </row>
    <row r="38" spans="1:22" s="72" customFormat="1" x14ac:dyDescent="0.2">
      <c r="A38" s="58" t="s">
        <v>67</v>
      </c>
      <c r="B38" s="59" t="s">
        <v>75</v>
      </c>
      <c r="C38" s="60">
        <v>104</v>
      </c>
      <c r="D38" s="52">
        <f t="shared" si="10"/>
        <v>3941.9</v>
      </c>
      <c r="E38" s="51">
        <v>37.902999999999999</v>
      </c>
      <c r="F38" s="52">
        <f t="shared" si="11"/>
        <v>1145.2</v>
      </c>
      <c r="G38" s="54">
        <v>11.012</v>
      </c>
      <c r="H38" s="52">
        <f t="shared" si="12"/>
        <v>1158.4000000000001</v>
      </c>
      <c r="I38" s="54">
        <v>11.138352111000001</v>
      </c>
      <c r="J38" s="52">
        <f t="shared" si="13"/>
        <v>1149.2</v>
      </c>
      <c r="K38" s="54">
        <v>11.05</v>
      </c>
      <c r="L38" s="61"/>
      <c r="M38" s="61"/>
      <c r="N38" s="52">
        <f t="shared" si="14"/>
        <v>1185</v>
      </c>
      <c r="O38" s="54">
        <v>11.394</v>
      </c>
      <c r="P38" s="52">
        <f t="shared" si="15"/>
        <v>1569</v>
      </c>
      <c r="Q38" s="52">
        <f t="shared" si="15"/>
        <v>1855.3</v>
      </c>
      <c r="R38" s="52">
        <f t="shared" si="15"/>
        <v>1683.5</v>
      </c>
      <c r="S38" s="52">
        <f t="shared" si="15"/>
        <v>2485.1999999999998</v>
      </c>
      <c r="T38" s="52">
        <f t="shared" si="15"/>
        <v>3435.7</v>
      </c>
      <c r="U38" s="52">
        <f t="shared" si="16"/>
        <v>1911.4</v>
      </c>
      <c r="V38" s="52">
        <f t="shared" si="16"/>
        <v>2432.6</v>
      </c>
    </row>
    <row r="39" spans="1:22" s="72" customFormat="1" x14ac:dyDescent="0.2">
      <c r="A39" s="58" t="s">
        <v>65</v>
      </c>
      <c r="B39" s="59" t="s">
        <v>76</v>
      </c>
      <c r="C39" s="60">
        <v>275</v>
      </c>
      <c r="D39" s="52">
        <f t="shared" si="10"/>
        <v>10423.299999999999</v>
      </c>
      <c r="E39" s="51">
        <v>37.902999999999999</v>
      </c>
      <c r="F39" s="52">
        <f t="shared" si="11"/>
        <v>3028.3</v>
      </c>
      <c r="G39" s="54">
        <v>11.012</v>
      </c>
      <c r="H39" s="52">
        <f t="shared" si="12"/>
        <v>3063.1</v>
      </c>
      <c r="I39" s="54">
        <v>11.138513907665457</v>
      </c>
      <c r="J39" s="52">
        <f t="shared" si="13"/>
        <v>3038.8</v>
      </c>
      <c r="K39" s="54">
        <v>11.05</v>
      </c>
      <c r="L39" s="61"/>
      <c r="M39" s="61"/>
      <c r="N39" s="52">
        <f t="shared" si="14"/>
        <v>3133.4</v>
      </c>
      <c r="O39" s="54">
        <v>11.394</v>
      </c>
      <c r="P39" s="52">
        <f t="shared" ref="P39:T48" si="17">ROUND($C39*$G39*P$6,1)</f>
        <v>4148.8</v>
      </c>
      <c r="Q39" s="52">
        <f t="shared" si="17"/>
        <v>4905.8</v>
      </c>
      <c r="R39" s="52">
        <f t="shared" si="17"/>
        <v>4451.6000000000004</v>
      </c>
      <c r="S39" s="52">
        <f t="shared" si="17"/>
        <v>6571.4</v>
      </c>
      <c r="T39" s="52">
        <f t="shared" si="17"/>
        <v>9084.9</v>
      </c>
      <c r="U39" s="52">
        <f t="shared" si="16"/>
        <v>5054.1000000000004</v>
      </c>
      <c r="V39" s="52">
        <f t="shared" si="16"/>
        <v>6432.5</v>
      </c>
    </row>
    <row r="40" spans="1:22" s="72" customFormat="1" ht="25.5" x14ac:dyDescent="0.2">
      <c r="A40" s="58" t="s">
        <v>46</v>
      </c>
      <c r="B40" s="59" t="s">
        <v>77</v>
      </c>
      <c r="C40" s="60">
        <v>64</v>
      </c>
      <c r="D40" s="52">
        <f t="shared" si="10"/>
        <v>2425.8000000000002</v>
      </c>
      <c r="E40" s="51">
        <v>37.902999999999999</v>
      </c>
      <c r="F40" s="52">
        <f t="shared" si="11"/>
        <v>704.8</v>
      </c>
      <c r="G40" s="54">
        <v>11.012</v>
      </c>
      <c r="H40" s="52">
        <f t="shared" si="12"/>
        <v>712.7</v>
      </c>
      <c r="I40" s="54">
        <v>11.136498190875002</v>
      </c>
      <c r="J40" s="52">
        <f t="shared" si="13"/>
        <v>707.2</v>
      </c>
      <c r="K40" s="54">
        <v>11.05</v>
      </c>
      <c r="L40" s="61"/>
      <c r="M40" s="61"/>
      <c r="N40" s="52">
        <f t="shared" si="14"/>
        <v>729.2</v>
      </c>
      <c r="O40" s="54">
        <v>11.394</v>
      </c>
      <c r="P40" s="52">
        <f t="shared" si="17"/>
        <v>965.5</v>
      </c>
      <c r="Q40" s="52">
        <f t="shared" si="17"/>
        <v>1141.7</v>
      </c>
      <c r="R40" s="52">
        <f t="shared" si="17"/>
        <v>1036</v>
      </c>
      <c r="S40" s="52">
        <f t="shared" si="17"/>
        <v>1529.3</v>
      </c>
      <c r="T40" s="52">
        <f t="shared" si="17"/>
        <v>2114.3000000000002</v>
      </c>
      <c r="U40" s="52">
        <f t="shared" si="16"/>
        <v>1176</v>
      </c>
      <c r="V40" s="52">
        <f t="shared" si="16"/>
        <v>1496.7</v>
      </c>
    </row>
    <row r="41" spans="1:22" s="72" customFormat="1" ht="25.5" x14ac:dyDescent="0.2">
      <c r="A41" s="58" t="s">
        <v>35</v>
      </c>
      <c r="B41" s="59" t="s">
        <v>78</v>
      </c>
      <c r="C41" s="60">
        <v>128</v>
      </c>
      <c r="D41" s="52">
        <f t="shared" si="10"/>
        <v>4851.6000000000004</v>
      </c>
      <c r="E41" s="51">
        <v>37.902999999999999</v>
      </c>
      <c r="F41" s="52">
        <f t="shared" si="11"/>
        <v>1409.5</v>
      </c>
      <c r="G41" s="54">
        <v>11.012</v>
      </c>
      <c r="H41" s="52">
        <f t="shared" si="12"/>
        <v>1425.7</v>
      </c>
      <c r="I41" s="54">
        <v>11.138352111000001</v>
      </c>
      <c r="J41" s="52">
        <f t="shared" si="13"/>
        <v>1414.4</v>
      </c>
      <c r="K41" s="54">
        <v>11.05</v>
      </c>
      <c r="L41" s="61"/>
      <c r="M41" s="61"/>
      <c r="N41" s="52">
        <f t="shared" si="14"/>
        <v>1458.4</v>
      </c>
      <c r="O41" s="54">
        <v>11.394</v>
      </c>
      <c r="P41" s="52">
        <f t="shared" si="17"/>
        <v>1931.1</v>
      </c>
      <c r="Q41" s="52">
        <f t="shared" si="17"/>
        <v>2283.4</v>
      </c>
      <c r="R41" s="52">
        <f t="shared" si="17"/>
        <v>2072</v>
      </c>
      <c r="S41" s="52">
        <f t="shared" si="17"/>
        <v>3058.7</v>
      </c>
      <c r="T41" s="52">
        <f t="shared" si="17"/>
        <v>4228.6000000000004</v>
      </c>
      <c r="U41" s="52">
        <f t="shared" si="16"/>
        <v>2352.4</v>
      </c>
      <c r="V41" s="52">
        <f t="shared" si="16"/>
        <v>2994</v>
      </c>
    </row>
    <row r="42" spans="1:22" s="72" customFormat="1" x14ac:dyDescent="0.2">
      <c r="A42" s="58" t="s">
        <v>34</v>
      </c>
      <c r="B42" s="59" t="s">
        <v>79</v>
      </c>
      <c r="C42" s="60">
        <v>50</v>
      </c>
      <c r="D42" s="52">
        <f t="shared" si="10"/>
        <v>1895.2</v>
      </c>
      <c r="E42" s="51">
        <v>37.902999999999999</v>
      </c>
      <c r="F42" s="52">
        <f t="shared" si="11"/>
        <v>550.6</v>
      </c>
      <c r="G42" s="54">
        <v>11.012</v>
      </c>
      <c r="H42" s="52">
        <f t="shared" si="12"/>
        <v>556.9</v>
      </c>
      <c r="I42" s="54">
        <v>11.138945365440001</v>
      </c>
      <c r="J42" s="52">
        <f t="shared" si="13"/>
        <v>552.5</v>
      </c>
      <c r="K42" s="54">
        <v>11.05</v>
      </c>
      <c r="L42" s="61"/>
      <c r="M42" s="61"/>
      <c r="N42" s="52">
        <f t="shared" si="14"/>
        <v>569.70000000000005</v>
      </c>
      <c r="O42" s="54">
        <v>11.394</v>
      </c>
      <c r="P42" s="52">
        <f t="shared" si="17"/>
        <v>754.3</v>
      </c>
      <c r="Q42" s="52">
        <f t="shared" si="17"/>
        <v>892</v>
      </c>
      <c r="R42" s="52">
        <f t="shared" si="17"/>
        <v>809.4</v>
      </c>
      <c r="S42" s="52">
        <f t="shared" si="17"/>
        <v>1194.8</v>
      </c>
      <c r="T42" s="52">
        <f t="shared" si="17"/>
        <v>1651.8</v>
      </c>
      <c r="U42" s="52">
        <f t="shared" si="16"/>
        <v>918.9</v>
      </c>
      <c r="V42" s="52">
        <f t="shared" si="16"/>
        <v>1169.5</v>
      </c>
    </row>
    <row r="43" spans="1:22" s="72" customFormat="1" ht="25.5" x14ac:dyDescent="0.2">
      <c r="A43" s="58" t="s">
        <v>48</v>
      </c>
      <c r="B43" s="59" t="s">
        <v>80</v>
      </c>
      <c r="C43" s="60">
        <v>27</v>
      </c>
      <c r="D43" s="52">
        <f t="shared" si="10"/>
        <v>1023.4</v>
      </c>
      <c r="E43" s="51">
        <v>37.902999999999999</v>
      </c>
      <c r="F43" s="52">
        <f t="shared" si="11"/>
        <v>297.3</v>
      </c>
      <c r="G43" s="54">
        <v>11.012</v>
      </c>
      <c r="H43" s="52">
        <f t="shared" si="12"/>
        <v>300.8</v>
      </c>
      <c r="I43" s="54">
        <v>11.140000040000004</v>
      </c>
      <c r="J43" s="52">
        <f t="shared" si="13"/>
        <v>298.39999999999998</v>
      </c>
      <c r="K43" s="54">
        <v>11.05</v>
      </c>
      <c r="L43" s="61"/>
      <c r="M43" s="61"/>
      <c r="N43" s="52">
        <f t="shared" si="14"/>
        <v>307.60000000000002</v>
      </c>
      <c r="O43" s="54">
        <v>11.394</v>
      </c>
      <c r="P43" s="52">
        <f t="shared" si="17"/>
        <v>407.3</v>
      </c>
      <c r="Q43" s="52">
        <f t="shared" si="17"/>
        <v>481.7</v>
      </c>
      <c r="R43" s="52">
        <f t="shared" si="17"/>
        <v>437.1</v>
      </c>
      <c r="S43" s="52">
        <f t="shared" si="17"/>
        <v>645.20000000000005</v>
      </c>
      <c r="T43" s="52">
        <f t="shared" si="17"/>
        <v>892</v>
      </c>
      <c r="U43" s="52">
        <f t="shared" si="16"/>
        <v>496.3</v>
      </c>
      <c r="V43" s="52">
        <f t="shared" si="16"/>
        <v>631.70000000000005</v>
      </c>
    </row>
    <row r="44" spans="1:22" s="72" customFormat="1" x14ac:dyDescent="0.2">
      <c r="A44" s="58" t="s">
        <v>55</v>
      </c>
      <c r="B44" s="59" t="s">
        <v>81</v>
      </c>
      <c r="C44" s="60">
        <v>14</v>
      </c>
      <c r="D44" s="52">
        <f t="shared" si="10"/>
        <v>530.6</v>
      </c>
      <c r="E44" s="51">
        <v>37.902999999999999</v>
      </c>
      <c r="F44" s="52">
        <f t="shared" si="11"/>
        <v>154.19999999999999</v>
      </c>
      <c r="G44" s="54">
        <v>11.012</v>
      </c>
      <c r="H44" s="52">
        <f t="shared" si="12"/>
        <v>156</v>
      </c>
      <c r="I44" s="54">
        <v>11.144708408571429</v>
      </c>
      <c r="J44" s="52">
        <f t="shared" si="13"/>
        <v>154.69999999999999</v>
      </c>
      <c r="K44" s="54">
        <v>11.05</v>
      </c>
      <c r="L44" s="61"/>
      <c r="M44" s="61"/>
      <c r="N44" s="52">
        <f t="shared" si="14"/>
        <v>159.5</v>
      </c>
      <c r="O44" s="54">
        <v>11.394</v>
      </c>
      <c r="P44" s="52">
        <f t="shared" si="17"/>
        <v>211.2</v>
      </c>
      <c r="Q44" s="52">
        <f t="shared" si="17"/>
        <v>249.8</v>
      </c>
      <c r="R44" s="52">
        <f t="shared" si="17"/>
        <v>226.6</v>
      </c>
      <c r="S44" s="52">
        <f t="shared" si="17"/>
        <v>334.5</v>
      </c>
      <c r="T44" s="52">
        <f t="shared" si="17"/>
        <v>462.5</v>
      </c>
      <c r="U44" s="52">
        <f t="shared" si="16"/>
        <v>257.39999999999998</v>
      </c>
      <c r="V44" s="52">
        <f t="shared" si="16"/>
        <v>327.60000000000002</v>
      </c>
    </row>
    <row r="45" spans="1:22" s="72" customFormat="1" x14ac:dyDescent="0.2">
      <c r="A45" s="58" t="s">
        <v>59</v>
      </c>
      <c r="B45" s="59" t="s">
        <v>82</v>
      </c>
      <c r="C45" s="60">
        <v>55</v>
      </c>
      <c r="D45" s="52">
        <f t="shared" si="10"/>
        <v>2084.6999999999998</v>
      </c>
      <c r="E45" s="51">
        <v>37.902999999999999</v>
      </c>
      <c r="F45" s="52">
        <f t="shared" si="11"/>
        <v>605.70000000000005</v>
      </c>
      <c r="G45" s="54">
        <v>11.012</v>
      </c>
      <c r="H45" s="52">
        <f t="shared" si="12"/>
        <v>612.6</v>
      </c>
      <c r="I45" s="54">
        <v>11.138082449890909</v>
      </c>
      <c r="J45" s="52">
        <f t="shared" si="13"/>
        <v>607.79999999999995</v>
      </c>
      <c r="K45" s="54">
        <v>11.05</v>
      </c>
      <c r="L45" s="61"/>
      <c r="M45" s="61"/>
      <c r="N45" s="52">
        <f t="shared" si="14"/>
        <v>626.70000000000005</v>
      </c>
      <c r="O45" s="54">
        <v>11.394</v>
      </c>
      <c r="P45" s="52">
        <f t="shared" si="17"/>
        <v>829.8</v>
      </c>
      <c r="Q45" s="52">
        <f t="shared" si="17"/>
        <v>981.2</v>
      </c>
      <c r="R45" s="52">
        <f t="shared" si="17"/>
        <v>890.3</v>
      </c>
      <c r="S45" s="52">
        <f t="shared" si="17"/>
        <v>1314.3</v>
      </c>
      <c r="T45" s="52">
        <f t="shared" si="17"/>
        <v>1817</v>
      </c>
      <c r="U45" s="52">
        <f t="shared" si="16"/>
        <v>1010.8</v>
      </c>
      <c r="V45" s="52">
        <f t="shared" si="16"/>
        <v>1286.5</v>
      </c>
    </row>
    <row r="46" spans="1:22" s="72" customFormat="1" x14ac:dyDescent="0.2">
      <c r="A46" s="58" t="s">
        <v>42</v>
      </c>
      <c r="B46" s="59" t="s">
        <v>83</v>
      </c>
      <c r="C46" s="60">
        <v>283.89999999999998</v>
      </c>
      <c r="D46" s="52">
        <f t="shared" si="10"/>
        <v>10760.7</v>
      </c>
      <c r="E46" s="51">
        <v>37.902999999999999</v>
      </c>
      <c r="F46" s="52">
        <f t="shared" si="11"/>
        <v>3126.3</v>
      </c>
      <c r="G46" s="54">
        <v>11.012</v>
      </c>
      <c r="H46" s="52">
        <f t="shared" si="12"/>
        <v>3162.2</v>
      </c>
      <c r="I46" s="54">
        <v>11.138305093652697</v>
      </c>
      <c r="J46" s="52">
        <f t="shared" si="13"/>
        <v>3137.1</v>
      </c>
      <c r="K46" s="54">
        <v>11.05</v>
      </c>
      <c r="L46" s="61"/>
      <c r="M46" s="61"/>
      <c r="N46" s="52">
        <f t="shared" si="14"/>
        <v>3234.8</v>
      </c>
      <c r="O46" s="54">
        <v>11.394</v>
      </c>
      <c r="P46" s="52">
        <f t="shared" si="17"/>
        <v>4283</v>
      </c>
      <c r="Q46" s="52">
        <f t="shared" si="17"/>
        <v>5064.6000000000004</v>
      </c>
      <c r="R46" s="52">
        <f t="shared" si="17"/>
        <v>4595.7</v>
      </c>
      <c r="S46" s="52">
        <f t="shared" si="17"/>
        <v>6784.1</v>
      </c>
      <c r="T46" s="52">
        <f t="shared" si="17"/>
        <v>9378.9</v>
      </c>
      <c r="U46" s="52">
        <f t="shared" si="16"/>
        <v>5217.6000000000004</v>
      </c>
      <c r="V46" s="52">
        <f t="shared" si="16"/>
        <v>6640.6</v>
      </c>
    </row>
    <row r="47" spans="1:22" s="72" customFormat="1" ht="25.5" x14ac:dyDescent="0.2">
      <c r="A47" s="58" t="s">
        <v>39</v>
      </c>
      <c r="B47" s="59" t="s">
        <v>84</v>
      </c>
      <c r="C47" s="60">
        <v>104</v>
      </c>
      <c r="D47" s="52">
        <f t="shared" si="10"/>
        <v>3941.9</v>
      </c>
      <c r="E47" s="51">
        <v>37.902999999999999</v>
      </c>
      <c r="F47" s="52">
        <f t="shared" si="11"/>
        <v>1145.2</v>
      </c>
      <c r="G47" s="54">
        <v>11.012</v>
      </c>
      <c r="H47" s="52">
        <f t="shared" si="12"/>
        <v>1158.4000000000001</v>
      </c>
      <c r="I47" s="54">
        <v>11.138352111000001</v>
      </c>
      <c r="J47" s="52">
        <f t="shared" si="13"/>
        <v>1149.2</v>
      </c>
      <c r="K47" s="54">
        <v>11.05</v>
      </c>
      <c r="L47" s="61"/>
      <c r="M47" s="61"/>
      <c r="N47" s="52">
        <f t="shared" si="14"/>
        <v>1185</v>
      </c>
      <c r="O47" s="54">
        <v>11.394</v>
      </c>
      <c r="P47" s="52">
        <f t="shared" si="17"/>
        <v>1569</v>
      </c>
      <c r="Q47" s="52">
        <f t="shared" si="17"/>
        <v>1855.3</v>
      </c>
      <c r="R47" s="52">
        <f t="shared" si="17"/>
        <v>1683.5</v>
      </c>
      <c r="S47" s="52">
        <f t="shared" si="17"/>
        <v>2485.1999999999998</v>
      </c>
      <c r="T47" s="52">
        <f t="shared" si="17"/>
        <v>3435.7</v>
      </c>
      <c r="U47" s="52">
        <f t="shared" si="16"/>
        <v>1911.4</v>
      </c>
      <c r="V47" s="52">
        <f t="shared" si="16"/>
        <v>2432.6</v>
      </c>
    </row>
    <row r="48" spans="1:22" s="72" customFormat="1" ht="25.5" x14ac:dyDescent="0.2">
      <c r="A48" s="58" t="s">
        <v>41</v>
      </c>
      <c r="B48" s="59" t="s">
        <v>85</v>
      </c>
      <c r="C48" s="60">
        <v>55</v>
      </c>
      <c r="D48" s="52">
        <f t="shared" si="10"/>
        <v>2084.6999999999998</v>
      </c>
      <c r="E48" s="51">
        <v>37.902999999999999</v>
      </c>
      <c r="F48" s="52">
        <f t="shared" si="11"/>
        <v>605.70000000000005</v>
      </c>
      <c r="G48" s="54">
        <v>11.012</v>
      </c>
      <c r="H48" s="52">
        <f t="shared" si="12"/>
        <v>612.6</v>
      </c>
      <c r="I48" s="54">
        <v>11.138082449890909</v>
      </c>
      <c r="J48" s="52">
        <f t="shared" si="13"/>
        <v>607.79999999999995</v>
      </c>
      <c r="K48" s="54">
        <v>11.05</v>
      </c>
      <c r="L48" s="61"/>
      <c r="M48" s="61"/>
      <c r="N48" s="52">
        <f t="shared" si="14"/>
        <v>626.70000000000005</v>
      </c>
      <c r="O48" s="54">
        <v>11.394</v>
      </c>
      <c r="P48" s="52">
        <f t="shared" si="17"/>
        <v>829.8</v>
      </c>
      <c r="Q48" s="52">
        <f t="shared" si="17"/>
        <v>981.2</v>
      </c>
      <c r="R48" s="52">
        <f t="shared" si="17"/>
        <v>890.3</v>
      </c>
      <c r="S48" s="52">
        <f t="shared" si="17"/>
        <v>1314.3</v>
      </c>
      <c r="T48" s="52">
        <f t="shared" si="17"/>
        <v>1817</v>
      </c>
      <c r="U48" s="52">
        <f t="shared" si="16"/>
        <v>1010.8</v>
      </c>
      <c r="V48" s="52">
        <f t="shared" si="16"/>
        <v>1286.5</v>
      </c>
    </row>
    <row r="49" spans="1:22" s="72" customFormat="1" x14ac:dyDescent="0.2">
      <c r="A49" s="58" t="s">
        <v>63</v>
      </c>
      <c r="B49" s="59" t="s">
        <v>86</v>
      </c>
      <c r="C49" s="60">
        <v>94.2</v>
      </c>
      <c r="D49" s="52">
        <f t="shared" si="10"/>
        <v>3570.5</v>
      </c>
      <c r="E49" s="51">
        <v>37.902999999999999</v>
      </c>
      <c r="F49" s="52">
        <f t="shared" si="11"/>
        <v>1037.3</v>
      </c>
      <c r="G49" s="54">
        <v>11.012</v>
      </c>
      <c r="H49" s="52">
        <f t="shared" si="12"/>
        <v>1049.2</v>
      </c>
      <c r="I49" s="54">
        <v>11.138320621910829</v>
      </c>
      <c r="J49" s="52">
        <f t="shared" si="13"/>
        <v>1040.9000000000001</v>
      </c>
      <c r="K49" s="54">
        <v>11.05</v>
      </c>
      <c r="L49" s="61"/>
      <c r="M49" s="61"/>
      <c r="N49" s="52">
        <f t="shared" si="14"/>
        <v>1073.3</v>
      </c>
      <c r="O49" s="54">
        <v>11.394</v>
      </c>
      <c r="P49" s="52">
        <f t="shared" ref="P49:T58" si="18">ROUND($C49*$G49*P$6,1)</f>
        <v>1421.1</v>
      </c>
      <c r="Q49" s="52">
        <f t="shared" si="18"/>
        <v>1680.5</v>
      </c>
      <c r="R49" s="52">
        <f t="shared" si="18"/>
        <v>1524.9</v>
      </c>
      <c r="S49" s="52">
        <f t="shared" si="18"/>
        <v>2251</v>
      </c>
      <c r="T49" s="52">
        <f t="shared" si="18"/>
        <v>3112</v>
      </c>
      <c r="U49" s="52">
        <f t="shared" ref="U49:V70" si="19">ROUND($H49*U$6,1)</f>
        <v>1731.2</v>
      </c>
      <c r="V49" s="52">
        <f t="shared" si="19"/>
        <v>2203.3000000000002</v>
      </c>
    </row>
    <row r="50" spans="1:22" s="72" customFormat="1" x14ac:dyDescent="0.2">
      <c r="A50" s="58" t="s">
        <v>62</v>
      </c>
      <c r="B50" s="59" t="s">
        <v>87</v>
      </c>
      <c r="C50" s="60">
        <v>95</v>
      </c>
      <c r="D50" s="52">
        <f t="shared" si="10"/>
        <v>3600.8</v>
      </c>
      <c r="E50" s="51">
        <v>37.902999999999999</v>
      </c>
      <c r="F50" s="52">
        <f t="shared" si="11"/>
        <v>1046.0999999999999</v>
      </c>
      <c r="G50" s="54">
        <v>11.012</v>
      </c>
      <c r="H50" s="52">
        <f t="shared" si="12"/>
        <v>1058.2</v>
      </c>
      <c r="I50" s="54">
        <v>11.139444948126316</v>
      </c>
      <c r="J50" s="52">
        <f t="shared" si="13"/>
        <v>1049.8</v>
      </c>
      <c r="K50" s="54">
        <v>11.05</v>
      </c>
      <c r="L50" s="61"/>
      <c r="M50" s="61"/>
      <c r="N50" s="52">
        <f t="shared" si="14"/>
        <v>1082.4000000000001</v>
      </c>
      <c r="O50" s="54">
        <v>11.394</v>
      </c>
      <c r="P50" s="52">
        <f t="shared" si="18"/>
        <v>1433.2</v>
      </c>
      <c r="Q50" s="52">
        <f t="shared" si="18"/>
        <v>1694.7</v>
      </c>
      <c r="R50" s="52">
        <f t="shared" si="18"/>
        <v>1537.8</v>
      </c>
      <c r="S50" s="52">
        <f t="shared" si="18"/>
        <v>2270.1</v>
      </c>
      <c r="T50" s="52">
        <f t="shared" si="18"/>
        <v>3138.4</v>
      </c>
      <c r="U50" s="52">
        <f t="shared" si="19"/>
        <v>1746</v>
      </c>
      <c r="V50" s="52">
        <f t="shared" si="19"/>
        <v>2222.1999999999998</v>
      </c>
    </row>
    <row r="51" spans="1:22" s="72" customFormat="1" x14ac:dyDescent="0.2">
      <c r="A51" s="58" t="s">
        <v>53</v>
      </c>
      <c r="B51" s="59" t="s">
        <v>88</v>
      </c>
      <c r="C51" s="60">
        <v>234</v>
      </c>
      <c r="D51" s="52">
        <f t="shared" si="10"/>
        <v>8869.2999999999993</v>
      </c>
      <c r="E51" s="51">
        <v>37.902999999999999</v>
      </c>
      <c r="F51" s="52">
        <f t="shared" si="11"/>
        <v>2576.8000000000002</v>
      </c>
      <c r="G51" s="54">
        <v>11.012</v>
      </c>
      <c r="H51" s="52">
        <f t="shared" si="12"/>
        <v>2606.4</v>
      </c>
      <c r="I51" s="54">
        <v>11.138478874769232</v>
      </c>
      <c r="J51" s="52">
        <f t="shared" si="13"/>
        <v>2585.6999999999998</v>
      </c>
      <c r="K51" s="54">
        <v>11.05</v>
      </c>
      <c r="L51" s="61"/>
      <c r="M51" s="61"/>
      <c r="N51" s="52">
        <f t="shared" si="14"/>
        <v>2666.2</v>
      </c>
      <c r="O51" s="54">
        <v>11.394</v>
      </c>
      <c r="P51" s="52">
        <f t="shared" si="18"/>
        <v>3530.2</v>
      </c>
      <c r="Q51" s="52">
        <f t="shared" si="18"/>
        <v>4174.3999999999996</v>
      </c>
      <c r="R51" s="52">
        <f t="shared" si="18"/>
        <v>3787.9</v>
      </c>
      <c r="S51" s="52">
        <f t="shared" si="18"/>
        <v>5591.7</v>
      </c>
      <c r="T51" s="52">
        <f t="shared" si="18"/>
        <v>7730.4</v>
      </c>
      <c r="U51" s="52">
        <f t="shared" si="19"/>
        <v>4300.6000000000004</v>
      </c>
      <c r="V51" s="52">
        <f t="shared" si="19"/>
        <v>5473.4</v>
      </c>
    </row>
    <row r="52" spans="1:22" s="72" customFormat="1" ht="25.5" x14ac:dyDescent="0.2">
      <c r="A52" s="58" t="s">
        <v>49</v>
      </c>
      <c r="B52" s="59" t="s">
        <v>89</v>
      </c>
      <c r="C52" s="60">
        <v>150</v>
      </c>
      <c r="D52" s="52">
        <f t="shared" si="10"/>
        <v>5685.5</v>
      </c>
      <c r="E52" s="51">
        <v>37.902999999999999</v>
      </c>
      <c r="F52" s="52">
        <f t="shared" si="11"/>
        <v>1651.8</v>
      </c>
      <c r="G52" s="54">
        <v>11.012</v>
      </c>
      <c r="H52" s="52">
        <f t="shared" si="12"/>
        <v>1670.8</v>
      </c>
      <c r="I52" s="54">
        <v>11.138945365440001</v>
      </c>
      <c r="J52" s="52">
        <f t="shared" si="13"/>
        <v>1657.5</v>
      </c>
      <c r="K52" s="54">
        <v>11.05</v>
      </c>
      <c r="L52" s="61"/>
      <c r="M52" s="61"/>
      <c r="N52" s="52">
        <f t="shared" si="14"/>
        <v>1709.1</v>
      </c>
      <c r="O52" s="54">
        <v>11.394</v>
      </c>
      <c r="P52" s="52">
        <f t="shared" si="18"/>
        <v>2263</v>
      </c>
      <c r="Q52" s="52">
        <f t="shared" si="18"/>
        <v>2675.9</v>
      </c>
      <c r="R52" s="52">
        <f t="shared" si="18"/>
        <v>2428.1</v>
      </c>
      <c r="S52" s="52">
        <f t="shared" si="18"/>
        <v>3584.4</v>
      </c>
      <c r="T52" s="52">
        <f t="shared" si="18"/>
        <v>4955.3999999999996</v>
      </c>
      <c r="U52" s="52">
        <f t="shared" si="19"/>
        <v>2756.8</v>
      </c>
      <c r="V52" s="52">
        <f t="shared" si="19"/>
        <v>3508.7</v>
      </c>
    </row>
    <row r="53" spans="1:22" s="72" customFormat="1" x14ac:dyDescent="0.2">
      <c r="A53" s="58" t="s">
        <v>47</v>
      </c>
      <c r="B53" s="59" t="s">
        <v>90</v>
      </c>
      <c r="C53" s="60">
        <v>234</v>
      </c>
      <c r="D53" s="52">
        <f t="shared" si="10"/>
        <v>8869.2999999999993</v>
      </c>
      <c r="E53" s="51">
        <v>37.902999999999999</v>
      </c>
      <c r="F53" s="52">
        <f t="shared" si="11"/>
        <v>2576.8000000000002</v>
      </c>
      <c r="G53" s="54">
        <v>11.012</v>
      </c>
      <c r="H53" s="52">
        <f t="shared" si="12"/>
        <v>2606.4</v>
      </c>
      <c r="I53" s="54">
        <v>11.138478874769232</v>
      </c>
      <c r="J53" s="52">
        <f t="shared" si="13"/>
        <v>2585.6999999999998</v>
      </c>
      <c r="K53" s="54">
        <v>11.05</v>
      </c>
      <c r="L53" s="61"/>
      <c r="M53" s="61"/>
      <c r="N53" s="52">
        <f t="shared" si="14"/>
        <v>2666.2</v>
      </c>
      <c r="O53" s="54">
        <v>11.394</v>
      </c>
      <c r="P53" s="52">
        <f t="shared" si="18"/>
        <v>3530.2</v>
      </c>
      <c r="Q53" s="52">
        <f t="shared" si="18"/>
        <v>4174.3999999999996</v>
      </c>
      <c r="R53" s="52">
        <f t="shared" si="18"/>
        <v>3787.9</v>
      </c>
      <c r="S53" s="52">
        <f t="shared" si="18"/>
        <v>5591.7</v>
      </c>
      <c r="T53" s="52">
        <f t="shared" si="18"/>
        <v>7730.4</v>
      </c>
      <c r="U53" s="52">
        <f t="shared" si="19"/>
        <v>4300.6000000000004</v>
      </c>
      <c r="V53" s="52">
        <f t="shared" si="19"/>
        <v>5473.4</v>
      </c>
    </row>
    <row r="54" spans="1:22" s="72" customFormat="1" x14ac:dyDescent="0.2">
      <c r="A54" s="58" t="s">
        <v>58</v>
      </c>
      <c r="B54" s="59" t="s">
        <v>91</v>
      </c>
      <c r="C54" s="60">
        <v>410</v>
      </c>
      <c r="D54" s="52">
        <f t="shared" si="10"/>
        <v>15540.2</v>
      </c>
      <c r="E54" s="51">
        <v>37.902999999999999</v>
      </c>
      <c r="F54" s="52">
        <f t="shared" si="11"/>
        <v>4514.8999999999996</v>
      </c>
      <c r="G54" s="54">
        <v>11.012</v>
      </c>
      <c r="H54" s="52">
        <f t="shared" si="12"/>
        <v>4566.8999999999996</v>
      </c>
      <c r="I54" s="54">
        <v>11.138713851512197</v>
      </c>
      <c r="J54" s="52">
        <f t="shared" si="13"/>
        <v>4530.5</v>
      </c>
      <c r="K54" s="54">
        <v>11.05</v>
      </c>
      <c r="L54" s="61"/>
      <c r="M54" s="61"/>
      <c r="N54" s="52">
        <f t="shared" si="14"/>
        <v>4671.5</v>
      </c>
      <c r="O54" s="54">
        <v>11.394</v>
      </c>
      <c r="P54" s="52">
        <f t="shared" si="18"/>
        <v>6185.4</v>
      </c>
      <c r="Q54" s="52">
        <f t="shared" si="18"/>
        <v>7314.2</v>
      </c>
      <c r="R54" s="52">
        <f t="shared" si="18"/>
        <v>6636.9</v>
      </c>
      <c r="S54" s="52">
        <f t="shared" si="18"/>
        <v>9797.4</v>
      </c>
      <c r="T54" s="52">
        <f t="shared" si="18"/>
        <v>13544.8</v>
      </c>
      <c r="U54" s="52">
        <f t="shared" si="19"/>
        <v>7535.4</v>
      </c>
      <c r="V54" s="52">
        <f t="shared" si="19"/>
        <v>9590.5</v>
      </c>
    </row>
    <row r="55" spans="1:22" s="72" customFormat="1" ht="25.5" x14ac:dyDescent="0.2">
      <c r="A55" s="58" t="s">
        <v>66</v>
      </c>
      <c r="B55" s="59" t="s">
        <v>92</v>
      </c>
      <c r="C55" s="60">
        <v>276</v>
      </c>
      <c r="D55" s="52">
        <f t="shared" si="10"/>
        <v>10461.200000000001</v>
      </c>
      <c r="E55" s="51">
        <v>37.902999999999999</v>
      </c>
      <c r="F55" s="52">
        <f t="shared" si="11"/>
        <v>3039.3</v>
      </c>
      <c r="G55" s="54">
        <v>11.012</v>
      </c>
      <c r="H55" s="52">
        <f t="shared" si="12"/>
        <v>3074.2</v>
      </c>
      <c r="I55" s="54">
        <v>11.13856705826087</v>
      </c>
      <c r="J55" s="52">
        <f t="shared" si="13"/>
        <v>3049.8</v>
      </c>
      <c r="K55" s="54">
        <v>11.05</v>
      </c>
      <c r="L55" s="61"/>
      <c r="M55" s="61"/>
      <c r="N55" s="52">
        <f t="shared" si="14"/>
        <v>3144.7</v>
      </c>
      <c r="O55" s="54">
        <v>11.394</v>
      </c>
      <c r="P55" s="52">
        <f t="shared" si="18"/>
        <v>4163.8999999999996</v>
      </c>
      <c r="Q55" s="52">
        <f t="shared" si="18"/>
        <v>4923.7</v>
      </c>
      <c r="R55" s="52">
        <f t="shared" si="18"/>
        <v>4467.8</v>
      </c>
      <c r="S55" s="52">
        <f t="shared" si="18"/>
        <v>6595.3</v>
      </c>
      <c r="T55" s="52">
        <f t="shared" si="18"/>
        <v>9117.9</v>
      </c>
      <c r="U55" s="52">
        <f t="shared" si="19"/>
        <v>5072.3999999999996</v>
      </c>
      <c r="V55" s="52">
        <f t="shared" si="19"/>
        <v>6455.8</v>
      </c>
    </row>
    <row r="56" spans="1:22" s="72" customFormat="1" x14ac:dyDescent="0.2">
      <c r="A56" s="58" t="s">
        <v>57</v>
      </c>
      <c r="B56" s="59" t="s">
        <v>93</v>
      </c>
      <c r="C56" s="60">
        <v>200</v>
      </c>
      <c r="D56" s="52">
        <f t="shared" si="10"/>
        <v>7580.6</v>
      </c>
      <c r="E56" s="51">
        <v>37.902999999999999</v>
      </c>
      <c r="F56" s="52">
        <f t="shared" si="11"/>
        <v>2202.4</v>
      </c>
      <c r="G56" s="54">
        <v>11.012</v>
      </c>
      <c r="H56" s="52">
        <f t="shared" si="12"/>
        <v>2227.6999999999998</v>
      </c>
      <c r="I56" s="54">
        <v>11.138352111000001</v>
      </c>
      <c r="J56" s="52">
        <f t="shared" si="13"/>
        <v>2210</v>
      </c>
      <c r="K56" s="54">
        <v>11.05</v>
      </c>
      <c r="L56" s="61"/>
      <c r="M56" s="61"/>
      <c r="N56" s="52">
        <f t="shared" si="14"/>
        <v>2278.8000000000002</v>
      </c>
      <c r="O56" s="54">
        <v>11.394</v>
      </c>
      <c r="P56" s="52">
        <f t="shared" si="18"/>
        <v>3017.3</v>
      </c>
      <c r="Q56" s="52">
        <f t="shared" si="18"/>
        <v>3567.9</v>
      </c>
      <c r="R56" s="52">
        <f t="shared" si="18"/>
        <v>3237.5</v>
      </c>
      <c r="S56" s="52">
        <f t="shared" si="18"/>
        <v>4779.2</v>
      </c>
      <c r="T56" s="52">
        <f t="shared" si="18"/>
        <v>6607.2</v>
      </c>
      <c r="U56" s="52">
        <f t="shared" si="19"/>
        <v>3675.7</v>
      </c>
      <c r="V56" s="52">
        <f t="shared" si="19"/>
        <v>4678.2</v>
      </c>
    </row>
    <row r="57" spans="1:22" s="72" customFormat="1" x14ac:dyDescent="0.2">
      <c r="A57" s="58" t="s">
        <v>56</v>
      </c>
      <c r="B57" s="59" t="s">
        <v>94</v>
      </c>
      <c r="C57" s="60">
        <v>220.1</v>
      </c>
      <c r="D57" s="52">
        <f t="shared" si="10"/>
        <v>8342.5</v>
      </c>
      <c r="E57" s="51">
        <v>37.902999999999999</v>
      </c>
      <c r="F57" s="52">
        <f t="shared" si="11"/>
        <v>2423.6999999999998</v>
      </c>
      <c r="G57" s="54">
        <v>11.012</v>
      </c>
      <c r="H57" s="52">
        <f t="shared" si="12"/>
        <v>2598.8000000000002</v>
      </c>
      <c r="I57" s="54">
        <v>11.807288944428173</v>
      </c>
      <c r="J57" s="52">
        <f t="shared" si="13"/>
        <v>2432.1</v>
      </c>
      <c r="K57" s="54">
        <v>11.05</v>
      </c>
      <c r="L57" s="61"/>
      <c r="M57" s="61"/>
      <c r="N57" s="52">
        <f t="shared" si="14"/>
        <v>2507.8000000000002</v>
      </c>
      <c r="O57" s="54">
        <v>11.394</v>
      </c>
      <c r="P57" s="52">
        <f t="shared" si="18"/>
        <v>3320.5</v>
      </c>
      <c r="Q57" s="52">
        <f t="shared" si="18"/>
        <v>3926.5</v>
      </c>
      <c r="R57" s="52">
        <f t="shared" si="18"/>
        <v>3562.9</v>
      </c>
      <c r="S57" s="52">
        <f t="shared" si="18"/>
        <v>5259.5</v>
      </c>
      <c r="T57" s="52">
        <f t="shared" si="18"/>
        <v>7271.2</v>
      </c>
      <c r="U57" s="52">
        <f t="shared" si="19"/>
        <v>4288</v>
      </c>
      <c r="V57" s="52">
        <f t="shared" si="19"/>
        <v>5457.5</v>
      </c>
    </row>
    <row r="58" spans="1:22" s="72" customFormat="1" x14ac:dyDescent="0.2">
      <c r="A58" s="58" t="s">
        <v>37</v>
      </c>
      <c r="B58" s="59" t="s">
        <v>95</v>
      </c>
      <c r="C58" s="60">
        <v>218</v>
      </c>
      <c r="D58" s="52">
        <f t="shared" si="10"/>
        <v>8262.9</v>
      </c>
      <c r="E58" s="51">
        <v>37.902999999999999</v>
      </c>
      <c r="F58" s="52">
        <f t="shared" si="11"/>
        <v>2400.6</v>
      </c>
      <c r="G58" s="54">
        <v>11.012</v>
      </c>
      <c r="H58" s="52">
        <f t="shared" si="12"/>
        <v>2428.1999999999998</v>
      </c>
      <c r="I58" s="54">
        <v>11.138488178532111</v>
      </c>
      <c r="J58" s="52">
        <f t="shared" si="13"/>
        <v>2408.9</v>
      </c>
      <c r="K58" s="54">
        <v>11.05</v>
      </c>
      <c r="L58" s="61"/>
      <c r="M58" s="61"/>
      <c r="N58" s="52">
        <f t="shared" si="14"/>
        <v>2483.9</v>
      </c>
      <c r="O58" s="54">
        <v>11.394</v>
      </c>
      <c r="P58" s="52">
        <f t="shared" si="18"/>
        <v>3288.8</v>
      </c>
      <c r="Q58" s="52">
        <f t="shared" si="18"/>
        <v>3889</v>
      </c>
      <c r="R58" s="52">
        <f t="shared" si="18"/>
        <v>3528.9</v>
      </c>
      <c r="S58" s="52">
        <f t="shared" si="18"/>
        <v>5209.3</v>
      </c>
      <c r="T58" s="52">
        <f t="shared" si="18"/>
        <v>7201.8</v>
      </c>
      <c r="U58" s="52">
        <f t="shared" si="19"/>
        <v>4006.5</v>
      </c>
      <c r="V58" s="52">
        <f t="shared" si="19"/>
        <v>5099.2</v>
      </c>
    </row>
    <row r="59" spans="1:22" s="72" customFormat="1" x14ac:dyDescent="0.2">
      <c r="A59" s="58" t="s">
        <v>38</v>
      </c>
      <c r="B59" s="59" t="s">
        <v>96</v>
      </c>
      <c r="C59" s="60">
        <v>128</v>
      </c>
      <c r="D59" s="52">
        <f t="shared" si="10"/>
        <v>4851.6000000000004</v>
      </c>
      <c r="E59" s="51">
        <v>37.902999999999999</v>
      </c>
      <c r="F59" s="52">
        <f t="shared" si="11"/>
        <v>1409.5</v>
      </c>
      <c r="G59" s="54">
        <v>11.012</v>
      </c>
      <c r="H59" s="52">
        <f t="shared" si="12"/>
        <v>1425.7</v>
      </c>
      <c r="I59" s="54">
        <v>11.138352111000001</v>
      </c>
      <c r="J59" s="52">
        <f t="shared" si="13"/>
        <v>1414.4</v>
      </c>
      <c r="K59" s="54">
        <v>11.05</v>
      </c>
      <c r="L59" s="61"/>
      <c r="M59" s="61"/>
      <c r="N59" s="52">
        <f t="shared" si="14"/>
        <v>1458.4</v>
      </c>
      <c r="O59" s="54">
        <v>11.394</v>
      </c>
      <c r="P59" s="52">
        <f t="shared" ref="P59:T70" si="20">ROUND($C59*$G59*P$6,1)</f>
        <v>1931.1</v>
      </c>
      <c r="Q59" s="52">
        <f t="shared" si="20"/>
        <v>2283.4</v>
      </c>
      <c r="R59" s="52">
        <f t="shared" si="20"/>
        <v>2072</v>
      </c>
      <c r="S59" s="52">
        <f t="shared" si="20"/>
        <v>3058.7</v>
      </c>
      <c r="T59" s="52">
        <f t="shared" si="20"/>
        <v>4228.6000000000004</v>
      </c>
      <c r="U59" s="52">
        <f t="shared" si="19"/>
        <v>2352.4</v>
      </c>
      <c r="V59" s="52">
        <f t="shared" si="19"/>
        <v>2994</v>
      </c>
    </row>
    <row r="60" spans="1:22" s="72" customFormat="1" x14ac:dyDescent="0.2">
      <c r="A60" s="58" t="s">
        <v>36</v>
      </c>
      <c r="B60" s="59" t="s">
        <v>97</v>
      </c>
      <c r="C60" s="60">
        <v>129.69999999999999</v>
      </c>
      <c r="D60" s="52">
        <f t="shared" si="10"/>
        <v>4916</v>
      </c>
      <c r="E60" s="51">
        <v>37.902999999999999</v>
      </c>
      <c r="F60" s="52">
        <f t="shared" si="11"/>
        <v>1428.3</v>
      </c>
      <c r="G60" s="54">
        <v>11.012</v>
      </c>
      <c r="H60" s="52">
        <f t="shared" si="12"/>
        <v>1444.7</v>
      </c>
      <c r="I60" s="54">
        <v>11.138729470223595</v>
      </c>
      <c r="J60" s="52">
        <f t="shared" si="13"/>
        <v>1433.2</v>
      </c>
      <c r="K60" s="54">
        <v>11.05</v>
      </c>
      <c r="L60" s="61"/>
      <c r="M60" s="61"/>
      <c r="N60" s="52">
        <f t="shared" si="14"/>
        <v>1477.8</v>
      </c>
      <c r="O60" s="54">
        <v>11.394</v>
      </c>
      <c r="P60" s="52">
        <f t="shared" si="20"/>
        <v>1956.7</v>
      </c>
      <c r="Q60" s="52">
        <f t="shared" si="20"/>
        <v>2313.8000000000002</v>
      </c>
      <c r="R60" s="52">
        <f t="shared" si="20"/>
        <v>2099.5</v>
      </c>
      <c r="S60" s="52">
        <f t="shared" si="20"/>
        <v>3099.3</v>
      </c>
      <c r="T60" s="52">
        <f t="shared" si="20"/>
        <v>4284.8</v>
      </c>
      <c r="U60" s="52">
        <f t="shared" si="19"/>
        <v>2383.8000000000002</v>
      </c>
      <c r="V60" s="52">
        <f t="shared" si="19"/>
        <v>3033.9</v>
      </c>
    </row>
    <row r="61" spans="1:22" s="72" customFormat="1" x14ac:dyDescent="0.2">
      <c r="A61" s="58" t="s">
        <v>33</v>
      </c>
      <c r="B61" s="59" t="s">
        <v>98</v>
      </c>
      <c r="C61" s="60">
        <v>98.7</v>
      </c>
      <c r="D61" s="52">
        <f t="shared" si="10"/>
        <v>3741</v>
      </c>
      <c r="E61" s="51">
        <v>37.902999999999999</v>
      </c>
      <c r="F61" s="52">
        <f t="shared" si="11"/>
        <v>1086.9000000000001</v>
      </c>
      <c r="G61" s="54">
        <v>11.012</v>
      </c>
      <c r="H61" s="52">
        <f t="shared" si="12"/>
        <v>1099.4000000000001</v>
      </c>
      <c r="I61" s="54">
        <v>11.13899825945289</v>
      </c>
      <c r="J61" s="52">
        <f t="shared" si="13"/>
        <v>1092.5</v>
      </c>
      <c r="K61" s="54">
        <v>11.069000000000001</v>
      </c>
      <c r="L61" s="61"/>
      <c r="M61" s="61"/>
      <c r="N61" s="52">
        <f t="shared" si="14"/>
        <v>1124.5999999999999</v>
      </c>
      <c r="O61" s="54">
        <v>11.394</v>
      </c>
      <c r="P61" s="52">
        <f t="shared" si="20"/>
        <v>1489</v>
      </c>
      <c r="Q61" s="52">
        <f t="shared" si="20"/>
        <v>1760.8</v>
      </c>
      <c r="R61" s="52">
        <f t="shared" si="20"/>
        <v>1597.7</v>
      </c>
      <c r="S61" s="52">
        <f t="shared" si="20"/>
        <v>2358.5</v>
      </c>
      <c r="T61" s="52">
        <f t="shared" si="20"/>
        <v>3260.7</v>
      </c>
      <c r="U61" s="52">
        <f t="shared" si="19"/>
        <v>1814</v>
      </c>
      <c r="V61" s="52">
        <f t="shared" si="19"/>
        <v>2308.6999999999998</v>
      </c>
    </row>
    <row r="62" spans="1:22" s="72" customFormat="1" ht="25.5" x14ac:dyDescent="0.2">
      <c r="A62" s="58">
        <v>1085</v>
      </c>
      <c r="B62" s="59" t="s">
        <v>108</v>
      </c>
      <c r="C62" s="60">
        <v>350</v>
      </c>
      <c r="D62" s="52">
        <f t="shared" si="10"/>
        <v>13266.1</v>
      </c>
      <c r="E62" s="51">
        <v>37.902999999999999</v>
      </c>
      <c r="F62" s="52">
        <f t="shared" si="11"/>
        <v>3854.2</v>
      </c>
      <c r="G62" s="54">
        <v>11.012</v>
      </c>
      <c r="H62" s="52">
        <f t="shared" si="12"/>
        <v>3898.5</v>
      </c>
      <c r="I62" s="54">
        <v>11.138606362902859</v>
      </c>
      <c r="J62" s="52">
        <f t="shared" si="13"/>
        <v>3867.5</v>
      </c>
      <c r="K62" s="54">
        <v>11.05</v>
      </c>
      <c r="L62" s="61"/>
      <c r="M62" s="61"/>
      <c r="N62" s="52">
        <f t="shared" si="14"/>
        <v>4227</v>
      </c>
      <c r="O62" s="54">
        <v>12.077</v>
      </c>
      <c r="P62" s="52">
        <f t="shared" si="20"/>
        <v>5280.3</v>
      </c>
      <c r="Q62" s="52">
        <f t="shared" si="20"/>
        <v>6243.8</v>
      </c>
      <c r="R62" s="52">
        <f t="shared" si="20"/>
        <v>5665.7</v>
      </c>
      <c r="S62" s="52">
        <f t="shared" si="20"/>
        <v>8363.6</v>
      </c>
      <c r="T62" s="52">
        <f t="shared" si="20"/>
        <v>11562.6</v>
      </c>
      <c r="U62" s="52">
        <f t="shared" si="19"/>
        <v>6432.5</v>
      </c>
      <c r="V62" s="52">
        <f t="shared" si="19"/>
        <v>8186.9</v>
      </c>
    </row>
    <row r="63" spans="1:22" s="72" customFormat="1" ht="25.5" x14ac:dyDescent="0.2">
      <c r="A63" s="58">
        <v>1087</v>
      </c>
      <c r="B63" s="59" t="s">
        <v>109</v>
      </c>
      <c r="C63" s="60">
        <v>210</v>
      </c>
      <c r="D63" s="52">
        <f t="shared" si="10"/>
        <v>7959.6</v>
      </c>
      <c r="E63" s="51">
        <v>37.902999999999999</v>
      </c>
      <c r="F63" s="52">
        <f t="shared" si="11"/>
        <v>2312.5</v>
      </c>
      <c r="G63" s="54">
        <v>11.012</v>
      </c>
      <c r="H63" s="52">
        <f t="shared" si="12"/>
        <v>2339.1999999999998</v>
      </c>
      <c r="I63" s="54">
        <v>11.139058366285717</v>
      </c>
      <c r="J63" s="52">
        <f t="shared" si="13"/>
        <v>2320.5</v>
      </c>
      <c r="K63" s="54">
        <v>11.05</v>
      </c>
      <c r="L63" s="61"/>
      <c r="M63" s="61"/>
      <c r="N63" s="52">
        <f t="shared" si="14"/>
        <v>2392.6999999999998</v>
      </c>
      <c r="O63" s="54">
        <v>11.394</v>
      </c>
      <c r="P63" s="52">
        <f t="shared" si="20"/>
        <v>3168.2</v>
      </c>
      <c r="Q63" s="52">
        <f t="shared" si="20"/>
        <v>3746.3</v>
      </c>
      <c r="R63" s="52">
        <f t="shared" si="20"/>
        <v>3399.4</v>
      </c>
      <c r="S63" s="52">
        <f t="shared" si="20"/>
        <v>5018.2</v>
      </c>
      <c r="T63" s="52">
        <f t="shared" si="20"/>
        <v>6937.6</v>
      </c>
      <c r="U63" s="52">
        <f t="shared" si="19"/>
        <v>3859.7</v>
      </c>
      <c r="V63" s="52">
        <f t="shared" si="19"/>
        <v>4912.3</v>
      </c>
    </row>
    <row r="64" spans="1:22" s="72" customFormat="1" ht="25.5" x14ac:dyDescent="0.2">
      <c r="A64" s="58">
        <v>1210</v>
      </c>
      <c r="B64" s="59" t="s">
        <v>110</v>
      </c>
      <c r="C64" s="60">
        <v>50</v>
      </c>
      <c r="D64" s="52">
        <f t="shared" si="10"/>
        <v>1895.2</v>
      </c>
      <c r="E64" s="51">
        <v>37.902999999999999</v>
      </c>
      <c r="F64" s="52">
        <f t="shared" si="11"/>
        <v>550.6</v>
      </c>
      <c r="G64" s="54">
        <v>11.012</v>
      </c>
      <c r="H64" s="52">
        <f t="shared" si="12"/>
        <v>556.9</v>
      </c>
      <c r="I64" s="54">
        <v>11.138945365440001</v>
      </c>
      <c r="J64" s="52">
        <f t="shared" si="13"/>
        <v>552.5</v>
      </c>
      <c r="K64" s="54">
        <v>11.05</v>
      </c>
      <c r="L64" s="61"/>
      <c r="M64" s="61"/>
      <c r="N64" s="52">
        <f t="shared" si="14"/>
        <v>569.70000000000005</v>
      </c>
      <c r="O64" s="54">
        <v>11.394</v>
      </c>
      <c r="P64" s="52">
        <f t="shared" si="20"/>
        <v>754.3</v>
      </c>
      <c r="Q64" s="52">
        <f t="shared" si="20"/>
        <v>892</v>
      </c>
      <c r="R64" s="52">
        <f t="shared" si="20"/>
        <v>809.4</v>
      </c>
      <c r="S64" s="52">
        <f t="shared" si="20"/>
        <v>1194.8</v>
      </c>
      <c r="T64" s="52">
        <f t="shared" si="20"/>
        <v>1651.8</v>
      </c>
      <c r="U64" s="52">
        <f t="shared" si="19"/>
        <v>918.9</v>
      </c>
      <c r="V64" s="52">
        <f t="shared" si="19"/>
        <v>1169.5</v>
      </c>
    </row>
    <row r="65" spans="1:22" s="72" customFormat="1" x14ac:dyDescent="0.2">
      <c r="A65" s="58">
        <v>1499</v>
      </c>
      <c r="B65" s="59" t="s">
        <v>99</v>
      </c>
      <c r="C65" s="60">
        <v>105.6</v>
      </c>
      <c r="D65" s="52">
        <f t="shared" si="10"/>
        <v>4002.6</v>
      </c>
      <c r="E65" s="51">
        <v>37.902999999999999</v>
      </c>
      <c r="F65" s="52">
        <f t="shared" si="11"/>
        <v>1162.9000000000001</v>
      </c>
      <c r="G65" s="54">
        <v>11.012</v>
      </c>
      <c r="H65" s="52">
        <f t="shared" si="12"/>
        <v>1176.3</v>
      </c>
      <c r="I65" s="54">
        <v>11.13925098136364</v>
      </c>
      <c r="J65" s="52">
        <f t="shared" si="13"/>
        <v>1166.9000000000001</v>
      </c>
      <c r="K65" s="54">
        <v>11.05</v>
      </c>
      <c r="L65" s="61"/>
      <c r="M65" s="61"/>
      <c r="N65" s="52">
        <f t="shared" si="14"/>
        <v>1203.2</v>
      </c>
      <c r="O65" s="54">
        <v>11.394</v>
      </c>
      <c r="P65" s="52">
        <f t="shared" si="20"/>
        <v>1593.1</v>
      </c>
      <c r="Q65" s="52">
        <f t="shared" si="20"/>
        <v>1883.8</v>
      </c>
      <c r="R65" s="52">
        <f t="shared" si="20"/>
        <v>1709.4</v>
      </c>
      <c r="S65" s="52">
        <f t="shared" si="20"/>
        <v>2523.4</v>
      </c>
      <c r="T65" s="52">
        <f t="shared" si="20"/>
        <v>3488.6</v>
      </c>
      <c r="U65" s="52">
        <f t="shared" si="19"/>
        <v>1940.9</v>
      </c>
      <c r="V65" s="52">
        <f t="shared" si="19"/>
        <v>2470.1999999999998</v>
      </c>
    </row>
    <row r="66" spans="1:22" s="72" customFormat="1" x14ac:dyDescent="0.2">
      <c r="A66" s="58" t="s">
        <v>60</v>
      </c>
      <c r="B66" s="59" t="s">
        <v>100</v>
      </c>
      <c r="C66" s="60">
        <v>206</v>
      </c>
      <c r="D66" s="52">
        <f t="shared" si="10"/>
        <v>7808</v>
      </c>
      <c r="E66" s="51">
        <v>37.902999999999999</v>
      </c>
      <c r="F66" s="52">
        <f t="shared" si="11"/>
        <v>2268.5</v>
      </c>
      <c r="G66" s="54">
        <v>11.012</v>
      </c>
      <c r="H66" s="52">
        <f t="shared" si="12"/>
        <v>2294.6</v>
      </c>
      <c r="I66" s="54">
        <v>11.138784092388351</v>
      </c>
      <c r="J66" s="52">
        <f t="shared" si="13"/>
        <v>2276.3000000000002</v>
      </c>
      <c r="K66" s="54">
        <v>11.05</v>
      </c>
      <c r="L66" s="61"/>
      <c r="M66" s="61"/>
      <c r="N66" s="52">
        <f t="shared" si="14"/>
        <v>2347.1999999999998</v>
      </c>
      <c r="O66" s="54">
        <v>11.394</v>
      </c>
      <c r="P66" s="52">
        <f t="shared" si="20"/>
        <v>3107.8</v>
      </c>
      <c r="Q66" s="52">
        <f t="shared" si="20"/>
        <v>3674.9</v>
      </c>
      <c r="R66" s="52">
        <f t="shared" si="20"/>
        <v>3334.7</v>
      </c>
      <c r="S66" s="52">
        <f t="shared" si="20"/>
        <v>4922.6000000000004</v>
      </c>
      <c r="T66" s="52">
        <f t="shared" si="20"/>
        <v>6805.4</v>
      </c>
      <c r="U66" s="52">
        <f t="shared" si="19"/>
        <v>3786.1</v>
      </c>
      <c r="V66" s="52">
        <f t="shared" si="19"/>
        <v>4818.7</v>
      </c>
    </row>
    <row r="67" spans="1:22" s="72" customFormat="1" x14ac:dyDescent="0.2">
      <c r="A67" s="58">
        <v>3185</v>
      </c>
      <c r="B67" s="59" t="s">
        <v>101</v>
      </c>
      <c r="C67" s="60">
        <v>259</v>
      </c>
      <c r="D67" s="52">
        <f t="shared" si="10"/>
        <v>9816.9</v>
      </c>
      <c r="E67" s="51">
        <v>37.902999999999999</v>
      </c>
      <c r="F67" s="52">
        <f t="shared" si="11"/>
        <v>2852.1</v>
      </c>
      <c r="G67" s="54">
        <v>11.012</v>
      </c>
      <c r="H67" s="52">
        <f t="shared" si="12"/>
        <v>2885</v>
      </c>
      <c r="I67" s="54">
        <v>11.138982014362938</v>
      </c>
      <c r="J67" s="52">
        <f t="shared" si="13"/>
        <v>2862</v>
      </c>
      <c r="K67" s="54">
        <v>11.05</v>
      </c>
      <c r="L67" s="61"/>
      <c r="M67" s="61"/>
      <c r="N67" s="52">
        <f t="shared" si="14"/>
        <v>2951</v>
      </c>
      <c r="O67" s="54">
        <v>11.394</v>
      </c>
      <c r="P67" s="52">
        <f t="shared" si="20"/>
        <v>3907.4</v>
      </c>
      <c r="Q67" s="52">
        <f t="shared" si="20"/>
        <v>4620.3999999999996</v>
      </c>
      <c r="R67" s="52">
        <f t="shared" si="20"/>
        <v>4192.6000000000004</v>
      </c>
      <c r="S67" s="52">
        <f t="shared" si="20"/>
        <v>6189.1</v>
      </c>
      <c r="T67" s="52">
        <f t="shared" si="20"/>
        <v>8556.2999999999993</v>
      </c>
      <c r="U67" s="52">
        <f t="shared" si="19"/>
        <v>4760.3</v>
      </c>
      <c r="V67" s="52">
        <f t="shared" si="19"/>
        <v>6058.5</v>
      </c>
    </row>
    <row r="68" spans="1:22" s="72" customFormat="1" x14ac:dyDescent="0.2">
      <c r="A68" s="58" t="s">
        <v>64</v>
      </c>
      <c r="B68" s="59" t="s">
        <v>102</v>
      </c>
      <c r="C68" s="60">
        <v>136.5</v>
      </c>
      <c r="D68" s="52">
        <f t="shared" si="10"/>
        <v>5173.8</v>
      </c>
      <c r="E68" s="51">
        <v>37.902999999999999</v>
      </c>
      <c r="F68" s="52">
        <f t="shared" si="11"/>
        <v>1503.1</v>
      </c>
      <c r="G68" s="54">
        <v>11.012</v>
      </c>
      <c r="H68" s="52">
        <f t="shared" si="12"/>
        <v>1520.5</v>
      </c>
      <c r="I68" s="54">
        <v>11.139275675604397</v>
      </c>
      <c r="J68" s="52">
        <f t="shared" si="13"/>
        <v>1508.3</v>
      </c>
      <c r="K68" s="54">
        <v>11.05</v>
      </c>
      <c r="L68" s="61"/>
      <c r="M68" s="61"/>
      <c r="N68" s="52">
        <f t="shared" si="14"/>
        <v>1555.3</v>
      </c>
      <c r="O68" s="54">
        <v>11.394</v>
      </c>
      <c r="P68" s="52">
        <f t="shared" si="20"/>
        <v>2059.3000000000002</v>
      </c>
      <c r="Q68" s="52">
        <f t="shared" si="20"/>
        <v>2435.1</v>
      </c>
      <c r="R68" s="52">
        <f t="shared" si="20"/>
        <v>2209.6</v>
      </c>
      <c r="S68" s="52">
        <f t="shared" si="20"/>
        <v>3261.8</v>
      </c>
      <c r="T68" s="52">
        <f t="shared" si="20"/>
        <v>4509.3999999999996</v>
      </c>
      <c r="U68" s="52">
        <f t="shared" si="19"/>
        <v>2508.8000000000002</v>
      </c>
      <c r="V68" s="52">
        <f t="shared" si="19"/>
        <v>3193.1</v>
      </c>
    </row>
    <row r="69" spans="1:22" s="72" customFormat="1" x14ac:dyDescent="0.2">
      <c r="A69" s="58">
        <v>3191</v>
      </c>
      <c r="B69" s="59" t="s">
        <v>103</v>
      </c>
      <c r="C69" s="60">
        <v>150.19999999999999</v>
      </c>
      <c r="D69" s="52">
        <f t="shared" si="10"/>
        <v>5693</v>
      </c>
      <c r="E69" s="51">
        <v>37.902999999999999</v>
      </c>
      <c r="F69" s="52">
        <f t="shared" si="11"/>
        <v>1654</v>
      </c>
      <c r="G69" s="54">
        <v>11.012</v>
      </c>
      <c r="H69" s="52">
        <f t="shared" si="12"/>
        <v>1673.1</v>
      </c>
      <c r="I69" s="54">
        <v>11.139122314833557</v>
      </c>
      <c r="J69" s="52">
        <f t="shared" si="13"/>
        <v>1659.7</v>
      </c>
      <c r="K69" s="54">
        <v>11.05</v>
      </c>
      <c r="L69" s="61"/>
      <c r="M69" s="61"/>
      <c r="N69" s="52">
        <f t="shared" si="14"/>
        <v>1711.4</v>
      </c>
      <c r="O69" s="54">
        <v>11.394</v>
      </c>
      <c r="P69" s="52">
        <f t="shared" si="20"/>
        <v>2266</v>
      </c>
      <c r="Q69" s="52">
        <f t="shared" si="20"/>
        <v>2679.5</v>
      </c>
      <c r="R69" s="52">
        <f t="shared" si="20"/>
        <v>2431.4</v>
      </c>
      <c r="S69" s="52">
        <f t="shared" si="20"/>
        <v>3589.2</v>
      </c>
      <c r="T69" s="52">
        <f t="shared" si="20"/>
        <v>4962</v>
      </c>
      <c r="U69" s="52">
        <f t="shared" si="19"/>
        <v>2760.6</v>
      </c>
      <c r="V69" s="52">
        <f t="shared" si="19"/>
        <v>3513.5</v>
      </c>
    </row>
    <row r="70" spans="1:22" s="73" customFormat="1" x14ac:dyDescent="0.2">
      <c r="A70" s="58" t="s">
        <v>68</v>
      </c>
      <c r="B70" s="59" t="s">
        <v>104</v>
      </c>
      <c r="C70" s="60">
        <v>242</v>
      </c>
      <c r="D70" s="52">
        <f t="shared" si="10"/>
        <v>9172.5</v>
      </c>
      <c r="E70" s="51">
        <v>37.902999999999999</v>
      </c>
      <c r="F70" s="52">
        <f t="shared" si="11"/>
        <v>2664.9</v>
      </c>
      <c r="G70" s="54">
        <v>11.012</v>
      </c>
      <c r="H70" s="52">
        <f t="shared" si="12"/>
        <v>2695.7</v>
      </c>
      <c r="I70" s="54">
        <v>11.139122314833557</v>
      </c>
      <c r="J70" s="52">
        <f t="shared" si="13"/>
        <v>2674.1</v>
      </c>
      <c r="K70" s="54">
        <v>11.05</v>
      </c>
      <c r="L70" s="61"/>
      <c r="M70" s="61"/>
      <c r="N70" s="52">
        <f t="shared" si="14"/>
        <v>2757.3</v>
      </c>
      <c r="O70" s="54">
        <v>11.394</v>
      </c>
      <c r="P70" s="52">
        <f t="shared" si="20"/>
        <v>3650.9</v>
      </c>
      <c r="Q70" s="52">
        <f t="shared" si="20"/>
        <v>4317.1000000000004</v>
      </c>
      <c r="R70" s="52">
        <f t="shared" si="20"/>
        <v>3917.4</v>
      </c>
      <c r="S70" s="52">
        <f t="shared" si="20"/>
        <v>5782.8</v>
      </c>
      <c r="T70" s="52">
        <f t="shared" si="20"/>
        <v>7994.7</v>
      </c>
      <c r="U70" s="52">
        <f t="shared" si="19"/>
        <v>4447.8999999999996</v>
      </c>
      <c r="V70" s="52">
        <f t="shared" si="19"/>
        <v>5661</v>
      </c>
    </row>
    <row r="71" spans="1:22" x14ac:dyDescent="0.2">
      <c r="A71" s="74"/>
      <c r="B71" s="75"/>
      <c r="C71" s="76"/>
      <c r="D71" s="77"/>
      <c r="E71" s="67"/>
      <c r="F71" s="65"/>
      <c r="G71" s="67"/>
      <c r="H71" s="77"/>
      <c r="I71" s="77"/>
      <c r="J71" s="77"/>
      <c r="K71" s="67"/>
      <c r="L71" s="67"/>
      <c r="M71" s="67"/>
      <c r="N71" s="65"/>
      <c r="O71" s="66"/>
      <c r="P71" s="65"/>
      <c r="Q71" s="65"/>
      <c r="R71" s="65"/>
      <c r="S71" s="65"/>
      <c r="T71" s="65"/>
      <c r="U71" s="77"/>
      <c r="V71" s="77"/>
    </row>
    <row r="72" spans="1:22" x14ac:dyDescent="0.2">
      <c r="A72" s="78" t="s">
        <v>114</v>
      </c>
      <c r="B72" s="79"/>
      <c r="C72" s="80"/>
      <c r="D72" s="81"/>
      <c r="E72" s="82"/>
      <c r="F72" s="81"/>
      <c r="G72" s="82"/>
      <c r="H72" s="81"/>
      <c r="I72" s="82"/>
      <c r="J72" s="83"/>
      <c r="K72" s="82"/>
      <c r="L72" s="82"/>
      <c r="M72" s="82"/>
      <c r="N72" s="82"/>
      <c r="O72" s="82"/>
      <c r="P72" s="79"/>
      <c r="Q72" s="79"/>
      <c r="R72" s="79"/>
      <c r="S72" s="79"/>
      <c r="T72" s="79"/>
      <c r="U72" s="82"/>
      <c r="V72" s="84"/>
    </row>
    <row r="73" spans="1:22" x14ac:dyDescent="0.2">
      <c r="A73" s="85"/>
      <c r="C73" s="86"/>
      <c r="D73" s="87"/>
      <c r="E73" s="88"/>
      <c r="F73" s="87"/>
      <c r="G73" s="88"/>
      <c r="H73" s="87"/>
      <c r="I73" s="88"/>
      <c r="J73" s="89"/>
      <c r="K73" s="88"/>
      <c r="L73" s="88"/>
      <c r="M73" s="88"/>
      <c r="N73" s="88"/>
      <c r="O73" s="88"/>
      <c r="P73" s="86"/>
      <c r="Q73" s="86"/>
      <c r="R73" s="86"/>
      <c r="S73" s="86"/>
      <c r="T73" s="86"/>
      <c r="U73" s="88"/>
      <c r="V73" s="90"/>
    </row>
    <row r="74" spans="1:22" ht="12.75" customHeight="1" x14ac:dyDescent="0.2">
      <c r="A74" s="132" t="s">
        <v>138</v>
      </c>
      <c r="B74" s="133"/>
      <c r="C74" s="133"/>
      <c r="D74" s="133"/>
      <c r="E74" s="133"/>
      <c r="F74" s="133"/>
      <c r="G74" s="133"/>
      <c r="H74" s="133"/>
      <c r="I74" s="133"/>
      <c r="J74" s="133"/>
      <c r="K74" s="133"/>
      <c r="L74" s="133"/>
      <c r="M74" s="133"/>
      <c r="N74" s="133"/>
      <c r="O74" s="133"/>
      <c r="P74" s="86"/>
      <c r="Q74" s="86"/>
      <c r="R74" s="86"/>
      <c r="S74" s="86"/>
      <c r="T74" s="86"/>
      <c r="U74" s="88"/>
      <c r="V74" s="90"/>
    </row>
    <row r="75" spans="1:22" s="92" customFormat="1" x14ac:dyDescent="0.2">
      <c r="A75" s="1" t="s">
        <v>139</v>
      </c>
      <c r="B75" s="91"/>
      <c r="C75" s="86"/>
      <c r="D75" s="87"/>
      <c r="E75" s="88"/>
      <c r="F75" s="87"/>
      <c r="G75" s="88"/>
      <c r="H75" s="87"/>
      <c r="I75" s="88"/>
      <c r="J75" s="89"/>
      <c r="K75" s="88"/>
      <c r="L75" s="88"/>
      <c r="M75" s="88"/>
      <c r="N75" s="88"/>
      <c r="O75" s="88"/>
      <c r="P75" s="86"/>
      <c r="Q75" s="86"/>
      <c r="R75" s="86"/>
      <c r="S75" s="86"/>
      <c r="T75" s="86"/>
      <c r="U75" s="88"/>
      <c r="V75" s="90"/>
    </row>
    <row r="76" spans="1:22" x14ac:dyDescent="0.2">
      <c r="A76" s="1" t="s">
        <v>140</v>
      </c>
      <c r="B76" s="91"/>
      <c r="C76" s="86"/>
      <c r="D76" s="87"/>
      <c r="E76" s="88"/>
      <c r="F76" s="87"/>
      <c r="G76" s="88"/>
      <c r="H76" s="87"/>
      <c r="I76" s="88"/>
      <c r="J76" s="89"/>
      <c r="K76" s="88"/>
      <c r="L76" s="88"/>
      <c r="M76" s="88"/>
      <c r="N76" s="88"/>
      <c r="O76" s="88"/>
      <c r="P76" s="86"/>
      <c r="Q76" s="86"/>
      <c r="R76" s="86"/>
      <c r="S76" s="86"/>
      <c r="T76" s="86"/>
      <c r="U76" s="88"/>
      <c r="V76" s="90"/>
    </row>
    <row r="77" spans="1:22" x14ac:dyDescent="0.2">
      <c r="A77" s="1" t="s">
        <v>149</v>
      </c>
      <c r="B77" s="91"/>
      <c r="C77" s="86"/>
      <c r="D77" s="87"/>
      <c r="E77" s="88"/>
      <c r="F77" s="87"/>
      <c r="G77" s="88"/>
      <c r="H77" s="87"/>
      <c r="I77" s="88"/>
      <c r="J77" s="89"/>
      <c r="K77" s="88"/>
      <c r="L77" s="88"/>
      <c r="M77" s="88"/>
      <c r="N77" s="88"/>
      <c r="O77" s="88"/>
      <c r="P77" s="86"/>
      <c r="Q77" s="86"/>
      <c r="R77" s="86"/>
      <c r="S77" s="86"/>
      <c r="T77" s="86"/>
      <c r="U77" s="88"/>
      <c r="V77" s="90"/>
    </row>
    <row r="78" spans="1:22" x14ac:dyDescent="0.2">
      <c r="A78" s="1" t="s">
        <v>155</v>
      </c>
      <c r="B78" s="91"/>
      <c r="C78" s="86"/>
      <c r="D78" s="87"/>
      <c r="E78" s="88"/>
      <c r="F78" s="87"/>
      <c r="G78" s="88"/>
      <c r="H78" s="87"/>
      <c r="I78" s="88"/>
      <c r="J78" s="89"/>
      <c r="K78" s="88"/>
      <c r="L78" s="88"/>
      <c r="M78" s="88"/>
      <c r="N78" s="88"/>
      <c r="O78" s="88"/>
      <c r="P78" s="86"/>
      <c r="Q78" s="86"/>
      <c r="R78" s="86"/>
      <c r="S78" s="86"/>
      <c r="T78" s="86"/>
      <c r="U78" s="88"/>
      <c r="V78" s="90"/>
    </row>
    <row r="79" spans="1:22" x14ac:dyDescent="0.2">
      <c r="A79" s="1" t="s">
        <v>151</v>
      </c>
      <c r="B79" s="91"/>
      <c r="C79" s="86"/>
      <c r="D79" s="87"/>
      <c r="E79" s="88"/>
      <c r="F79" s="87"/>
      <c r="G79" s="88"/>
      <c r="H79" s="87"/>
      <c r="I79" s="88"/>
      <c r="J79" s="89"/>
      <c r="K79" s="88"/>
      <c r="L79" s="88"/>
      <c r="M79" s="88"/>
      <c r="N79" s="88"/>
      <c r="O79" s="88"/>
      <c r="P79" s="86"/>
      <c r="Q79" s="86"/>
      <c r="R79" s="86"/>
      <c r="S79" s="86"/>
      <c r="T79" s="86"/>
      <c r="U79" s="88"/>
      <c r="V79" s="90"/>
    </row>
    <row r="80" spans="1:22" x14ac:dyDescent="0.2">
      <c r="A80" s="1" t="s">
        <v>152</v>
      </c>
      <c r="B80" s="91"/>
      <c r="C80" s="86"/>
      <c r="D80" s="87"/>
      <c r="E80" s="88"/>
      <c r="F80" s="87"/>
      <c r="G80" s="88"/>
      <c r="H80" s="87"/>
      <c r="I80" s="88"/>
      <c r="J80" s="89"/>
      <c r="K80" s="88"/>
      <c r="L80" s="88"/>
      <c r="M80" s="88"/>
      <c r="N80" s="88"/>
      <c r="O80" s="88"/>
      <c r="P80" s="86"/>
      <c r="Q80" s="86"/>
      <c r="R80" s="86"/>
      <c r="S80" s="86"/>
      <c r="T80" s="86"/>
      <c r="U80" s="88"/>
      <c r="V80" s="90"/>
    </row>
    <row r="81" spans="1:22" x14ac:dyDescent="0.2">
      <c r="A81" s="1" t="s">
        <v>153</v>
      </c>
      <c r="B81" s="91"/>
      <c r="C81" s="86"/>
      <c r="D81" s="87"/>
      <c r="E81" s="88"/>
      <c r="F81" s="87"/>
      <c r="G81" s="88"/>
      <c r="H81" s="87"/>
      <c r="I81" s="88"/>
      <c r="J81" s="89"/>
      <c r="K81" s="88"/>
      <c r="L81" s="88"/>
      <c r="M81" s="88"/>
      <c r="N81" s="88"/>
      <c r="O81" s="88"/>
      <c r="P81" s="86"/>
      <c r="Q81" s="86"/>
      <c r="R81" s="86"/>
      <c r="S81" s="86"/>
      <c r="T81" s="86"/>
      <c r="U81" s="88"/>
      <c r="V81" s="90"/>
    </row>
    <row r="82" spans="1:22" x14ac:dyDescent="0.2">
      <c r="A82" s="1" t="s">
        <v>154</v>
      </c>
      <c r="B82" s="91"/>
      <c r="C82" s="86"/>
      <c r="D82" s="87"/>
      <c r="E82" s="88"/>
      <c r="F82" s="87"/>
      <c r="G82" s="88"/>
      <c r="H82" s="87"/>
      <c r="I82" s="88"/>
      <c r="J82" s="89"/>
      <c r="K82" s="88"/>
      <c r="L82" s="88"/>
      <c r="M82" s="88"/>
      <c r="N82" s="88"/>
      <c r="O82" s="88"/>
      <c r="P82" s="86"/>
      <c r="Q82" s="86"/>
      <c r="R82" s="86"/>
      <c r="S82" s="86"/>
      <c r="T82" s="86"/>
      <c r="U82" s="88"/>
      <c r="V82" s="90"/>
    </row>
    <row r="83" spans="1:22" x14ac:dyDescent="0.2">
      <c r="A83" s="1" t="s">
        <v>136</v>
      </c>
      <c r="B83" s="91"/>
      <c r="C83" s="86"/>
      <c r="D83" s="87"/>
      <c r="E83" s="88"/>
      <c r="F83" s="87"/>
      <c r="G83" s="88"/>
      <c r="H83" s="87"/>
      <c r="I83" s="88"/>
      <c r="J83" s="89"/>
      <c r="K83" s="88"/>
      <c r="L83" s="88"/>
      <c r="M83" s="88"/>
      <c r="N83" s="88"/>
      <c r="O83" s="88"/>
      <c r="P83" s="86"/>
      <c r="Q83" s="86"/>
      <c r="R83" s="86"/>
      <c r="S83" s="86"/>
      <c r="T83" s="86"/>
      <c r="U83" s="88"/>
      <c r="V83" s="90"/>
    </row>
    <row r="84" spans="1:22" x14ac:dyDescent="0.2">
      <c r="A84" s="93" t="s">
        <v>141</v>
      </c>
      <c r="B84" s="94"/>
      <c r="C84" s="94"/>
      <c r="D84" s="95"/>
      <c r="E84" s="96"/>
      <c r="F84" s="95"/>
      <c r="G84" s="96"/>
      <c r="H84" s="95"/>
      <c r="I84" s="96"/>
      <c r="J84" s="97"/>
      <c r="K84" s="96"/>
      <c r="L84" s="96"/>
      <c r="M84" s="96"/>
      <c r="N84" s="96"/>
      <c r="O84" s="96"/>
      <c r="P84" s="94"/>
      <c r="Q84" s="94"/>
      <c r="R84" s="94"/>
      <c r="S84" s="94"/>
      <c r="T84" s="94"/>
      <c r="U84" s="96"/>
      <c r="V84" s="98"/>
    </row>
    <row r="85" spans="1:22" s="92" customFormat="1" x14ac:dyDescent="0.2">
      <c r="A85" s="99" t="s">
        <v>137</v>
      </c>
      <c r="B85" s="100"/>
      <c r="C85" s="100"/>
      <c r="D85" s="101"/>
      <c r="E85" s="102"/>
      <c r="F85" s="101"/>
      <c r="G85" s="102"/>
      <c r="H85" s="101"/>
      <c r="I85" s="102"/>
      <c r="J85" s="103"/>
      <c r="K85" s="102"/>
      <c r="L85" s="102"/>
      <c r="M85" s="102"/>
      <c r="N85" s="102"/>
      <c r="O85" s="102"/>
      <c r="P85" s="100"/>
      <c r="Q85" s="100"/>
      <c r="R85" s="100"/>
      <c r="S85" s="100"/>
      <c r="T85" s="100"/>
      <c r="U85" s="102"/>
      <c r="V85" s="104"/>
    </row>
    <row r="86" spans="1:22" s="92" customFormat="1" x14ac:dyDescent="0.2">
      <c r="A86" s="105" t="s">
        <v>112</v>
      </c>
      <c r="B86" s="106"/>
      <c r="C86" s="107"/>
      <c r="D86" s="108"/>
      <c r="E86" s="109"/>
      <c r="F86" s="108"/>
      <c r="G86" s="109"/>
      <c r="H86" s="108"/>
      <c r="I86" s="109"/>
      <c r="J86" s="110"/>
      <c r="K86" s="109"/>
      <c r="L86" s="109"/>
      <c r="M86" s="109"/>
      <c r="N86" s="109"/>
      <c r="O86" s="109"/>
      <c r="P86" s="106"/>
      <c r="Q86" s="106"/>
      <c r="R86" s="106"/>
      <c r="S86" s="106"/>
      <c r="T86" s="106"/>
      <c r="U86" s="109"/>
      <c r="V86" s="111"/>
    </row>
    <row r="87" spans="1:22" x14ac:dyDescent="0.2">
      <c r="A87" s="112" t="s">
        <v>123</v>
      </c>
      <c r="B87" s="113"/>
      <c r="C87" s="113"/>
      <c r="D87" s="113"/>
      <c r="E87" s="113"/>
      <c r="F87" s="113"/>
      <c r="G87" s="113"/>
      <c r="H87" s="113"/>
      <c r="I87" s="113"/>
      <c r="J87" s="114"/>
      <c r="K87" s="113"/>
      <c r="L87" s="113"/>
      <c r="M87" s="113"/>
      <c r="N87" s="113"/>
      <c r="O87" s="113"/>
      <c r="P87" s="113"/>
      <c r="Q87" s="113"/>
      <c r="R87" s="113"/>
      <c r="S87" s="113"/>
      <c r="T87" s="113"/>
      <c r="U87" s="113"/>
      <c r="V87" s="115"/>
    </row>
    <row r="88" spans="1:22" x14ac:dyDescent="0.2">
      <c r="A88" s="116"/>
      <c r="B88" s="117"/>
      <c r="C88" s="118"/>
      <c r="D88" s="119"/>
      <c r="E88" s="120"/>
      <c r="F88" s="119"/>
      <c r="G88" s="120"/>
      <c r="H88" s="119"/>
      <c r="I88" s="120"/>
      <c r="J88" s="121"/>
      <c r="K88" s="120"/>
      <c r="L88" s="120"/>
      <c r="M88" s="120"/>
      <c r="N88" s="120"/>
      <c r="O88" s="120"/>
      <c r="P88" s="117"/>
      <c r="Q88" s="117"/>
      <c r="R88" s="117"/>
      <c r="S88" s="117"/>
      <c r="T88" s="117"/>
      <c r="U88" s="120"/>
      <c r="V88" s="122"/>
    </row>
    <row r="89" spans="1:22" x14ac:dyDescent="0.2">
      <c r="A89" s="105" t="s">
        <v>127</v>
      </c>
      <c r="B89" s="106"/>
      <c r="C89" s="107"/>
      <c r="D89" s="108"/>
      <c r="E89" s="109"/>
      <c r="F89" s="108"/>
      <c r="G89" s="109"/>
      <c r="H89" s="108"/>
      <c r="I89" s="109"/>
      <c r="J89" s="110"/>
      <c r="K89" s="109"/>
      <c r="L89" s="109"/>
      <c r="M89" s="109"/>
      <c r="N89" s="109"/>
      <c r="O89" s="109"/>
      <c r="P89" s="106"/>
      <c r="Q89" s="106"/>
      <c r="R89" s="106"/>
      <c r="S89" s="106"/>
      <c r="T89" s="106"/>
      <c r="U89" s="109"/>
      <c r="V89" s="111"/>
    </row>
    <row r="90" spans="1:22" x14ac:dyDescent="0.2">
      <c r="A90" s="112" t="s">
        <v>128</v>
      </c>
      <c r="B90" s="113"/>
      <c r="C90" s="113"/>
      <c r="D90" s="113"/>
      <c r="E90" s="113"/>
      <c r="F90" s="113"/>
      <c r="G90" s="113"/>
      <c r="H90" s="113"/>
      <c r="I90" s="113"/>
      <c r="J90" s="114"/>
      <c r="K90" s="113"/>
      <c r="L90" s="113"/>
      <c r="M90" s="113"/>
      <c r="N90" s="113"/>
      <c r="O90" s="113"/>
      <c r="P90" s="113"/>
      <c r="Q90" s="113"/>
      <c r="R90" s="113"/>
      <c r="S90" s="113"/>
      <c r="T90" s="113"/>
      <c r="U90" s="113"/>
      <c r="V90" s="115"/>
    </row>
    <row r="91" spans="1:22" x14ac:dyDescent="0.2">
      <c r="A91" s="112" t="s">
        <v>129</v>
      </c>
      <c r="B91" s="113"/>
      <c r="C91" s="113"/>
      <c r="D91" s="113"/>
      <c r="E91" s="113"/>
      <c r="F91" s="113"/>
      <c r="G91" s="113"/>
      <c r="H91" s="113"/>
      <c r="I91" s="113"/>
      <c r="J91" s="114"/>
      <c r="K91" s="113"/>
      <c r="L91" s="113"/>
      <c r="M91" s="113"/>
      <c r="N91" s="113"/>
      <c r="O91" s="113"/>
      <c r="P91" s="113"/>
      <c r="Q91" s="113"/>
      <c r="R91" s="113"/>
      <c r="S91" s="113"/>
      <c r="T91" s="113"/>
      <c r="U91" s="113"/>
      <c r="V91" s="115"/>
    </row>
    <row r="92" spans="1:22" x14ac:dyDescent="0.2">
      <c r="A92" s="112" t="s">
        <v>130</v>
      </c>
      <c r="B92" s="113"/>
      <c r="C92" s="113"/>
      <c r="D92" s="113"/>
      <c r="E92" s="113"/>
      <c r="F92" s="113"/>
      <c r="G92" s="113"/>
      <c r="H92" s="113"/>
      <c r="I92" s="113"/>
      <c r="J92" s="114"/>
      <c r="K92" s="113"/>
      <c r="L92" s="113"/>
      <c r="M92" s="113"/>
      <c r="N92" s="113"/>
      <c r="O92" s="113"/>
      <c r="P92" s="113"/>
      <c r="Q92" s="113"/>
      <c r="R92" s="113"/>
      <c r="S92" s="113"/>
      <c r="T92" s="113"/>
      <c r="U92" s="113"/>
      <c r="V92" s="115"/>
    </row>
    <row r="93" spans="1:22" x14ac:dyDescent="0.2">
      <c r="A93" s="112" t="s">
        <v>131</v>
      </c>
      <c r="B93" s="113"/>
      <c r="C93" s="113"/>
      <c r="D93" s="113"/>
      <c r="E93" s="113"/>
      <c r="F93" s="113"/>
      <c r="G93" s="113"/>
      <c r="H93" s="113"/>
      <c r="I93" s="113"/>
      <c r="J93" s="114"/>
      <c r="K93" s="113"/>
      <c r="L93" s="113"/>
      <c r="M93" s="113"/>
      <c r="N93" s="113"/>
      <c r="O93" s="113"/>
      <c r="P93" s="113"/>
      <c r="Q93" s="113"/>
      <c r="R93" s="113"/>
      <c r="S93" s="113"/>
      <c r="T93" s="113"/>
      <c r="U93" s="113"/>
      <c r="V93" s="115"/>
    </row>
    <row r="94" spans="1:22" x14ac:dyDescent="0.2">
      <c r="A94" s="112" t="s">
        <v>132</v>
      </c>
      <c r="B94" s="113"/>
      <c r="C94" s="113"/>
      <c r="D94" s="113"/>
      <c r="E94" s="113"/>
      <c r="F94" s="113"/>
      <c r="G94" s="113"/>
      <c r="H94" s="113"/>
      <c r="I94" s="113"/>
      <c r="J94" s="114"/>
      <c r="K94" s="113"/>
      <c r="L94" s="113"/>
      <c r="M94" s="113"/>
      <c r="N94" s="113"/>
      <c r="O94" s="113"/>
      <c r="P94" s="113"/>
      <c r="Q94" s="113"/>
      <c r="R94" s="113"/>
      <c r="S94" s="113"/>
      <c r="T94" s="113"/>
      <c r="U94" s="113"/>
      <c r="V94" s="115"/>
    </row>
    <row r="95" spans="1:22" x14ac:dyDescent="0.2">
      <c r="A95" s="112" t="s">
        <v>133</v>
      </c>
      <c r="B95" s="113"/>
      <c r="C95" s="113"/>
      <c r="D95" s="113"/>
      <c r="E95" s="113"/>
      <c r="F95" s="113"/>
      <c r="G95" s="113"/>
      <c r="H95" s="113"/>
      <c r="I95" s="113"/>
      <c r="J95" s="114"/>
      <c r="K95" s="113"/>
      <c r="L95" s="113"/>
      <c r="M95" s="113"/>
      <c r="N95" s="113"/>
      <c r="O95" s="113"/>
      <c r="P95" s="113"/>
      <c r="Q95" s="113"/>
      <c r="R95" s="113"/>
      <c r="S95" s="113"/>
      <c r="T95" s="113"/>
      <c r="U95" s="113"/>
      <c r="V95" s="115"/>
    </row>
    <row r="96" spans="1:22" x14ac:dyDescent="0.2">
      <c r="A96" s="116"/>
      <c r="B96" s="117"/>
      <c r="C96" s="118"/>
      <c r="D96" s="119"/>
      <c r="E96" s="120"/>
      <c r="F96" s="119"/>
      <c r="G96" s="120"/>
      <c r="H96" s="119"/>
      <c r="I96" s="120"/>
      <c r="J96" s="121"/>
      <c r="K96" s="120"/>
      <c r="L96" s="120"/>
      <c r="M96" s="120"/>
      <c r="N96" s="120"/>
      <c r="O96" s="120"/>
      <c r="P96" s="117"/>
      <c r="Q96" s="117"/>
      <c r="R96" s="117"/>
      <c r="S96" s="117"/>
      <c r="T96" s="117"/>
      <c r="U96" s="120"/>
      <c r="V96" s="122"/>
    </row>
    <row r="97" spans="2:22" x14ac:dyDescent="0.2">
      <c r="B97" s="124"/>
      <c r="C97" s="86"/>
      <c r="D97" s="87"/>
      <c r="E97" s="88"/>
      <c r="F97" s="125"/>
      <c r="G97" s="126"/>
      <c r="H97" s="89"/>
      <c r="I97" s="88"/>
      <c r="J97" s="87"/>
      <c r="K97" s="88"/>
      <c r="L97" s="88"/>
      <c r="M97" s="88"/>
      <c r="N97" s="88"/>
      <c r="O97" s="88"/>
      <c r="P97" s="86"/>
      <c r="Q97" s="86"/>
      <c r="R97" s="86"/>
      <c r="S97" s="86"/>
      <c r="T97" s="86"/>
      <c r="U97" s="88"/>
      <c r="V97" s="88"/>
    </row>
    <row r="98" spans="2:22" x14ac:dyDescent="0.2">
      <c r="B98" s="124"/>
      <c r="G98" s="127"/>
      <c r="H98" s="128"/>
      <c r="I98" s="10"/>
      <c r="U98" s="10"/>
      <c r="V98" s="10"/>
    </row>
  </sheetData>
  <sheetProtection password="F4BB" sheet="1" objects="1" scenarios="1" formatCells="0" formatColumns="0" formatRows="0"/>
  <mergeCells count="4">
    <mergeCell ref="A3:V3"/>
    <mergeCell ref="D4:O4"/>
    <mergeCell ref="P4:V4"/>
    <mergeCell ref="A74:O74"/>
  </mergeCells>
  <phoneticPr fontId="0" type="noConversion"/>
  <printOptions horizontalCentered="1" gridLines="1"/>
  <pageMargins left="0.25" right="0.25" top="0.21" bottom="0.28000000000000003" header="0.12" footer="0.17"/>
  <pageSetup paperSize="9" scale="70" fitToHeight="4" orientation="landscape" r:id="rId1"/>
  <headerFooter alignWithMargins="0"/>
  <rowBreaks count="1" manualBreakCount="1">
    <brk id="51" max="19" man="1"/>
  </rowBreaks>
  <colBreaks count="1" manualBreakCount="1">
    <brk id="15" max="9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Comparative Tariffs</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2014-01-09T09:05:00Z</cp:lastPrinted>
  <dcterms:created xsi:type="dcterms:W3CDTF">2007-01-02T12:57:15Z</dcterms:created>
  <dcterms:modified xsi:type="dcterms:W3CDTF">2015-01-15T11:53:44Z</dcterms:modified>
</cp:coreProperties>
</file>